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315" windowWidth="11340" windowHeight="6375" activeTab="0"/>
  </bookViews>
  <sheets>
    <sheet name="Arkusz1 " sheetId="1" r:id="rId1"/>
    <sheet name="Arkusz2" sheetId="2" r:id="rId2"/>
    <sheet name="Arkusz3" sheetId="3" r:id="rId3"/>
  </sheets>
  <definedNames>
    <definedName name="_xlnm.Print_Area" localSheetId="0">'Arkusz1 '!$B$1:$F$270</definedName>
  </definedNames>
  <calcPr fullCalcOnLoad="1"/>
</workbook>
</file>

<file path=xl/comments1.xml><?xml version="1.0" encoding="utf-8"?>
<comments xmlns="http://schemas.openxmlformats.org/spreadsheetml/2006/main">
  <authors>
    <author>Lentex</author>
  </authors>
  <commentList>
    <comment ref="B211" authorId="0">
      <text>
        <r>
          <rPr>
            <b/>
            <sz val="8"/>
            <rFont val="Tahoma"/>
            <family val="0"/>
          </rPr>
          <t>Lentex: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<sst xmlns="http://schemas.openxmlformats.org/spreadsheetml/2006/main" count="241" uniqueCount="221">
  <si>
    <t>(data przekazania)</t>
  </si>
  <si>
    <t>w tys. zł</t>
  </si>
  <si>
    <t>w tys. EURO</t>
  </si>
  <si>
    <t xml:space="preserve">WYBRANE DANE FINANSOWE                                                                (rok bieżący)             </t>
  </si>
  <si>
    <t>I. Przychody netto ze sprzedaży produktów, towarów i materiałów</t>
  </si>
  <si>
    <t>II. Zysk (strata) na działalności operacyjnej</t>
  </si>
  <si>
    <t>III. Zysk (strata) brutto</t>
  </si>
  <si>
    <t>IV. Zysk (strata) netto</t>
  </si>
  <si>
    <r>
      <t xml:space="preserve">BILANS                                                                                                                             </t>
    </r>
    <r>
      <rPr>
        <b/>
        <sz val="9"/>
        <rFont val="Times New Roman CE"/>
        <family val="1"/>
      </rPr>
      <t>w tys. zł</t>
    </r>
  </si>
  <si>
    <t>A k t y w a</t>
  </si>
  <si>
    <t>I. Majątek trwały</t>
  </si>
  <si>
    <t xml:space="preserve">      1. Wartości niematerialne i prawne</t>
  </si>
  <si>
    <t xml:space="preserve">      2. Rzeczowy majątek trwały</t>
  </si>
  <si>
    <t xml:space="preserve">      3. Finansowy majątek trwały</t>
  </si>
  <si>
    <t xml:space="preserve">      4. Należności długoterminowe</t>
  </si>
  <si>
    <t>II. Majątek obrotowy</t>
  </si>
  <si>
    <t xml:space="preserve">      1. Zapasy</t>
  </si>
  <si>
    <t xml:space="preserve">      2. Należności krótkoterminowe</t>
  </si>
  <si>
    <t xml:space="preserve">      3. Akcje (udziały) własne do zbycia</t>
  </si>
  <si>
    <t xml:space="preserve">      4. Papiery wartościowe przeznaczone do obrotu</t>
  </si>
  <si>
    <t xml:space="preserve">      5. Środki pieniężne</t>
  </si>
  <si>
    <t>III. Rozliczenia międzyokresowe</t>
  </si>
  <si>
    <t xml:space="preserve">      1. Z tytułu odroczonego podatku dochodowego</t>
  </si>
  <si>
    <t xml:space="preserve">      2. Pozostałe rozliczenia międzyokresowe</t>
  </si>
  <si>
    <t>A k t y w a  r a z e m</t>
  </si>
  <si>
    <t>P a s y w a</t>
  </si>
  <si>
    <t>I. Kapitał własny</t>
  </si>
  <si>
    <t xml:space="preserve">      1. Kapitał akcyjny</t>
  </si>
  <si>
    <t xml:space="preserve">      2. Należne wpłaty na poczet kapitału akcyjnego                                                                                                                       (wielkość ujemna)</t>
  </si>
  <si>
    <t xml:space="preserve">      3. Kapitał zapasowy</t>
  </si>
  <si>
    <t xml:space="preserve">      4. Kapitał rezerwowy z aktualizacji wyceny</t>
  </si>
  <si>
    <t xml:space="preserve">      5. Pozostałe kapitały rezerwowe</t>
  </si>
  <si>
    <t xml:space="preserve">      6. Różnice kursowe z przeliczenia oddziałów (zakładów)  zagranicznych</t>
  </si>
  <si>
    <t xml:space="preserve">      7. Niepodzielony zysk lub niepokryta strata z lat ubiegłych</t>
  </si>
  <si>
    <t xml:space="preserve">      8. Zysk (strata) netto</t>
  </si>
  <si>
    <t>II. Rezerwy</t>
  </si>
  <si>
    <t xml:space="preserve">      1. Rezerwy na podatek dochodowy</t>
  </si>
  <si>
    <t xml:space="preserve">      2. Pozostałe rezerwy</t>
  </si>
  <si>
    <t>III. Zobowiązania</t>
  </si>
  <si>
    <t xml:space="preserve">      1. Zobowiązania długoterminowe</t>
  </si>
  <si>
    <t xml:space="preserve">      2. Zobowiązania krótkoterminowe</t>
  </si>
  <si>
    <t>IV. Rozliczenia międzyokresowe i przychody przyszłych okresów</t>
  </si>
  <si>
    <t>P a s y w a  r a z e m</t>
  </si>
  <si>
    <t xml:space="preserve">RACHUNEK ZYSKÓW I STRAT </t>
  </si>
  <si>
    <t xml:space="preserve">      1. Przychody netto ze sprzedaży produktów</t>
  </si>
  <si>
    <t xml:space="preserve">      2. Przychody netto ze sprzedaży towarów i materiałów</t>
  </si>
  <si>
    <t>II. Koszty sprzedanych produktów, towarów i materiałów</t>
  </si>
  <si>
    <t xml:space="preserve">      1. Koszt wytworzenia sprzedanych produktów</t>
  </si>
  <si>
    <t xml:space="preserve">      2. Wartość sprzedanych towarów i materiałów</t>
  </si>
  <si>
    <t>III. Zysk (strata) brutto na sprzedaży (I-II)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</si>
  <si>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</si>
  <si>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</si>
  <si>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</si>
  <si>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</si>
  <si>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</si>
  <si>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>IX. Zysk (strata) na działalności operacyjnej (VI+VII-VIII)</t>
  </si>
  <si>
    <t>X. Przychody z akcji i udziałów w innych jednostkach</t>
  </si>
  <si>
    <t>XI. Przychody z pozostałego finansowego majątku trwałego</t>
  </si>
  <si>
    <t>XII. Pozostałe przychody finansowe</t>
  </si>
  <si>
    <t>XIII. Koszty finansowe</t>
  </si>
  <si>
    <t>XIV. Zysk (strata) na działalności gospodarczej (IX+X+XI+XII-XIII)</t>
  </si>
  <si>
    <t>XV. Wynik zdarzeń nadzwyczajnych (XV.1. - XV.2.)</t>
  </si>
  <si>
    <t xml:space="preserve">      1. Zyski nadzwyczajne</t>
  </si>
  <si>
    <t xml:space="preserve">      2. Straty nadzwyczajne</t>
  </si>
  <si>
    <t>XVI. Zysk (strata) brutto</t>
  </si>
  <si>
    <t>XVII. Podatek dochodowy</t>
  </si>
  <si>
    <t>XVIII. Pozostałe obowiązkowe zmniejszenia zysku (zwiększenia straty)</t>
  </si>
  <si>
    <t>XIX. Zysk (strata) netto</t>
  </si>
  <si>
    <t>Zysk (strata) netto (za 12 miesięcy)</t>
  </si>
  <si>
    <t xml:space="preserve">Średnia ważona liczba akcji zwykłych </t>
  </si>
  <si>
    <t>Zysk (strata) na jedną akcję zwykłą (w zł)</t>
  </si>
  <si>
    <t xml:space="preserve">RACHUNEK PRZEPŁYWU ŚRODKÓW PIENIĘŻNYCH   </t>
  </si>
  <si>
    <t xml:space="preserve">A. Przepływy pieniężne netto z działalności operacyjnej (I-II) - metoda bezpośrednia  </t>
  </si>
  <si>
    <t>I. Wpływy z działalności operacyjnej</t>
  </si>
  <si>
    <t xml:space="preserve">      1. Wpływy ze sprzedaży:</t>
  </si>
  <si>
    <t xml:space="preserve">          a) produktów</t>
  </si>
  <si>
    <t xml:space="preserve">          b) towarów</t>
  </si>
  <si>
    <t xml:space="preserve">          c)  materiałów</t>
  </si>
  <si>
    <t xml:space="preserve">      2. Wpływy z tytułu pozostałych przychodów operacyjnych</t>
  </si>
  <si>
    <t xml:space="preserve">      3. Wpływy z tytułu zdarzeń nadzwyczajnych</t>
  </si>
  <si>
    <t xml:space="preserve">      4. Pozostałe wpływy</t>
  </si>
  <si>
    <t>II. Wydatki z tytułu działalności operacyjnej</t>
  </si>
  <si>
    <t xml:space="preserve">      1. Nabycie:</t>
  </si>
  <si>
    <t xml:space="preserve">         a) towarów</t>
  </si>
  <si>
    <t xml:space="preserve">         b) materiałów</t>
  </si>
  <si>
    <t xml:space="preserve">      2. Zużycie energii</t>
  </si>
  <si>
    <t xml:space="preserve">      3. Nabycie usług obcych</t>
  </si>
  <si>
    <t xml:space="preserve">      4. Podatki i opłaty</t>
  </si>
  <si>
    <t xml:space="preserve">      5. Wynagrodzenia</t>
  </si>
  <si>
    <t xml:space="preserve">      6. Zapłata podatku dochodowego</t>
  </si>
  <si>
    <t xml:space="preserve">      7. Wydatki z tytułu pozostałych kosztów operacyjnych</t>
  </si>
  <si>
    <t xml:space="preserve">      8. Wydatki z tytułu zdarzeń nadzwyczajnych</t>
  </si>
  <si>
    <t xml:space="preserve">      9. Pozostałe wydatki</t>
  </si>
  <si>
    <t xml:space="preserve">A. Przepływy pieniężne netto z działalności operacyjnej (I+/-II) - metoda pośrednia </t>
  </si>
  <si>
    <t>I. Zysk (strata) netto</t>
  </si>
  <si>
    <t>II. Korekty razem</t>
  </si>
  <si>
    <t xml:space="preserve">      1. Amortyzacja</t>
  </si>
  <si>
    <t xml:space="preserve">      2. (Zyski) straty z tytułu różnic kursowych</t>
  </si>
  <si>
    <t xml:space="preserve">      3. Odsetki i dywidendy</t>
  </si>
  <si>
    <t xml:space="preserve">      4. (Zysk) strata z tytułu działalności inwestycyjnej</t>
  </si>
  <si>
    <t xml:space="preserve">      5. Zmiana stanu pozostałych rezerw</t>
  </si>
  <si>
    <t xml:space="preserve">      6. Podatek dochodowy (wykazany w rachunku zysków i strat)</t>
  </si>
  <si>
    <t xml:space="preserve">      7. Podatek dochodowy zapłacony</t>
  </si>
  <si>
    <t xml:space="preserve">      8. Zmiana stanu zapasów</t>
  </si>
  <si>
    <t xml:space="preserve">      9. Zmiana stanu należności</t>
  </si>
  <si>
    <t xml:space="preserve">     10. Zmiana stanu zobowiązań krótkoterminowych (z wyjątkiem pożyczek i  kredytów)</t>
  </si>
  <si>
    <t xml:space="preserve">     11. Zmiana stanu rozliczeń międzyokresowych</t>
  </si>
  <si>
    <t xml:space="preserve">     12. Zmiana stanu przychodów przyszłych okresów</t>
  </si>
  <si>
    <t xml:space="preserve">     13. Pozostałe korekty</t>
  </si>
  <si>
    <t>B. Przepływy pieniężne netto z działalności inwestycyjnej (I-II)</t>
  </si>
  <si>
    <t>I. Wpływy z działalności inwestycyjnej</t>
  </si>
  <si>
    <t xml:space="preserve">      1. Sprzedaż składników wartości niematerialnych i prawnych</t>
  </si>
  <si>
    <t xml:space="preserve">      2. Sprzedaż składników rzeczowego majątku trwałego</t>
  </si>
  <si>
    <t xml:space="preserve">      3. Sprzedaż składników finansowego majątku trwałego, w tym:</t>
  </si>
  <si>
    <t xml:space="preserve">       - w jednostkach zależnych</t>
  </si>
  <si>
    <t xml:space="preserve">       - w jednostkach stowarzyszonych</t>
  </si>
  <si>
    <t xml:space="preserve">       - w jednostce dominującej</t>
  </si>
  <si>
    <t xml:space="preserve">      4. Sprzedaż papierów wartościowych przeznaczonych do obrotu</t>
  </si>
  <si>
    <t xml:space="preserve">      5. Spłata udzielonych pożyczek długoterminowych</t>
  </si>
  <si>
    <t xml:space="preserve">      6. Otrzymane dywidendy</t>
  </si>
  <si>
    <t xml:space="preserve">      7. Otrzymane odsetki</t>
  </si>
  <si>
    <t xml:space="preserve">      8 . Pozostałe wpływy</t>
  </si>
  <si>
    <t>II. Wydatki z tytułu działalności inwestycyjnej</t>
  </si>
  <si>
    <t xml:space="preserve">      1. Nabycie składników wartości niematerialnych i prawnych</t>
  </si>
  <si>
    <t xml:space="preserve">      2. Nabycie składników rzeczowego majątku trwałego</t>
  </si>
  <si>
    <t xml:space="preserve">      3. Nabycie składników finansowego majątku trwałego, w tym:</t>
  </si>
  <si>
    <t xml:space="preserve">      - w jednostkach zależnych</t>
  </si>
  <si>
    <t xml:space="preserve">      - w jednostkach stowarzyszonych</t>
  </si>
  <si>
    <t xml:space="preserve">      - w jednostce dominującej</t>
  </si>
  <si>
    <t xml:space="preserve">      4. Nabycie akcji (udziałów) własnych</t>
  </si>
  <si>
    <t xml:space="preserve">      5. Nabycie papierów wartościowych przeznaczonych do obrotu</t>
  </si>
  <si>
    <t xml:space="preserve">      6. Udzielone pożyczki długoterminowe</t>
  </si>
  <si>
    <t xml:space="preserve">      7. Pozostałe wydatki</t>
  </si>
  <si>
    <t>C. Przepływy pieniężne netto z działalności finansowej (I-II)</t>
  </si>
  <si>
    <t>I. Wpływy z działalności finansowej</t>
  </si>
  <si>
    <t xml:space="preserve">      1. Zaciągnięcie długoterminowych kredytów i pożyczek</t>
  </si>
  <si>
    <t xml:space="preserve">      2. Emisja obligacji lub innych długoterminowych dłużnych papierów wartościowych</t>
  </si>
  <si>
    <t xml:space="preserve">      3. Zaciągnięcie krótkoterminowych kredytów i pożyczek </t>
  </si>
  <si>
    <t xml:space="preserve">      4. Emisja obligacji lub innych krótkoterminowych dłużnych papierów wartościowych</t>
  </si>
  <si>
    <t xml:space="preserve">      5. Wpływy z emisji akcji (udziałów) własnych </t>
  </si>
  <si>
    <t xml:space="preserve">      6. Dopłaty do kapitału</t>
  </si>
  <si>
    <t xml:space="preserve">      7. Pozostałe wpływy</t>
  </si>
  <si>
    <t>II. Wydatki z tytułu działalności finansowej</t>
  </si>
  <si>
    <t xml:space="preserve">      1. Spłata długoterminowych kredytów i pożyczek </t>
  </si>
  <si>
    <t xml:space="preserve">      2. Wykup obligacji lub innych długoterminowych dłużnych papierów wartościowych</t>
  </si>
  <si>
    <t xml:space="preserve">      3. Spłata krótkoterminowych kredytów bankowych i pożyczek</t>
  </si>
  <si>
    <t xml:space="preserve">      4. Wykup obligacji lub innych krótkoterminowych dłużnych papierów wartościowych</t>
  </si>
  <si>
    <t xml:space="preserve">      5. Koszty emisji akcji własnych</t>
  </si>
  <si>
    <t xml:space="preserve">      6. Umorzenie akcji (udziałów) własnych</t>
  </si>
  <si>
    <t xml:space="preserve">      7. Płatności dywidend i innych wypłat na rzecz właścicieli</t>
  </si>
  <si>
    <t xml:space="preserve">      8. Wypłaty z zysku dla osób zarządzających i nadzorujących</t>
  </si>
  <si>
    <t xml:space="preserve">      9. Wydatki na cele społecznie-użyteczne</t>
  </si>
  <si>
    <t xml:space="preserve">      10. Płatności zobowiązań z tytułu umów leasingu finansowego</t>
  </si>
  <si>
    <t xml:space="preserve">      11. Zapłacone odsetki</t>
  </si>
  <si>
    <t xml:space="preserve">      12. Pozostałe wydatki</t>
  </si>
  <si>
    <t>D. Przepływy pieniężne netto, razem (A+/-B+/-C)</t>
  </si>
  <si>
    <t>E. Bilansowa zmiana stanu środków pieniężnych</t>
  </si>
  <si>
    <t xml:space="preserve">    - w  tym zmiana stanu środków pieniężnych z tytułu różnic kursowych od walut obcych</t>
  </si>
  <si>
    <t>F. Środki pieniężne na początek okresu</t>
  </si>
  <si>
    <t>G. Środki pieniężne na koniec okresu (F+/- D)</t>
  </si>
  <si>
    <t xml:space="preserve">ZOBOWIĄZANIA POZABILANSOWE  </t>
  </si>
  <si>
    <t>Zobowiązania pozabilansowe</t>
  </si>
  <si>
    <t>a) łączna wartość udzielonych gwarancji i poręczeń, w tym:</t>
  </si>
  <si>
    <t xml:space="preserve">    - na rzecz jednostek zależnych</t>
  </si>
  <si>
    <t xml:space="preserve">    - na rzecz jednostek stowarzyszonych</t>
  </si>
  <si>
    <t xml:space="preserve">    - na rzecz jednostki dominującej</t>
  </si>
  <si>
    <t>b) pozostałe zobowiązania pozabilansowe (z tytułu)</t>
  </si>
  <si>
    <t xml:space="preserve">   - spraw wytoczonych przeciwko "Lentex" S.A.</t>
  </si>
  <si>
    <t xml:space="preserve">   -</t>
  </si>
  <si>
    <t>Zobowiązania pozabilansowe, razem</t>
  </si>
  <si>
    <t>Kurs EURO zastosowany do</t>
  </si>
  <si>
    <t>KOMENTARZ</t>
  </si>
  <si>
    <t>Dane przed korektą</t>
  </si>
  <si>
    <t>Kwota korekty</t>
  </si>
  <si>
    <t>Dane po korekcie</t>
  </si>
  <si>
    <t>Pozostałe przychody finansowe</t>
  </si>
  <si>
    <t xml:space="preserve"> Koszty finansowe</t>
  </si>
  <si>
    <t xml:space="preserve">Podpis (-y) osoby (-ób) </t>
  </si>
  <si>
    <t xml:space="preserve">Podpis osoby odpowiedzialnej </t>
  </si>
  <si>
    <t>reprezentującej (-ych) Spółkę</t>
  </si>
  <si>
    <t>za prowadzenie rachunkowości Spółki</t>
  </si>
  <si>
    <t xml:space="preserve">Zarząd Spółki Zakłady "Lentex" Spółka Akcyjna. </t>
  </si>
  <si>
    <t>Okres 01.01.98 - 30.09.98</t>
  </si>
  <si>
    <t>Okres 01.07.98 - 30.09.98</t>
  </si>
  <si>
    <t xml:space="preserve">Zgodnie z § 46 ust. 1 pkt 2 Rozporządzenia Rady Ministrów z dnia 22 grudnia 1998r. </t>
  </si>
  <si>
    <t xml:space="preserve"> (dla emitentów papierów wartościowych o działalności wytwórczej, budowlanej, handlowej lub usługowej)</t>
  </si>
  <si>
    <t xml:space="preserve">VIII. Wartość księgowa na jedną akcję (w zł) (stan na 31.12.99) </t>
  </si>
  <si>
    <t>(kwartał/rok)</t>
  </si>
  <si>
    <t>Wyszczególnienie</t>
  </si>
  <si>
    <t>Plan</t>
  </si>
  <si>
    <t xml:space="preserve">Wykonanie </t>
  </si>
  <si>
    <t>Wynik na sprzedaży</t>
  </si>
  <si>
    <t>Wynik na pozostałej dział. oper.</t>
  </si>
  <si>
    <t>Wynik na działalności finansowej</t>
  </si>
  <si>
    <t>Wynik brutto</t>
  </si>
  <si>
    <t xml:space="preserve">Podatek dochodowy </t>
  </si>
  <si>
    <t>Wynik netto</t>
  </si>
  <si>
    <t>w %</t>
  </si>
  <si>
    <t xml:space="preserve">Realizacja </t>
  </si>
  <si>
    <t>mgr Jan Gawroński - Członek Zarządu</t>
  </si>
  <si>
    <t xml:space="preserve">               mgr Elżbieta Wójcik</t>
  </si>
  <si>
    <t>podaje do wiadomości raport kwartalny za  I   kwartał 2000 roku</t>
  </si>
  <si>
    <t xml:space="preserve">             dnia 2000/05/04</t>
  </si>
  <si>
    <t>I kwartał            okres od 1.01.00  do 31.03.00</t>
  </si>
  <si>
    <t>I kwartał            narastająco              okres od 1.01.00 do 31.03.00</t>
  </si>
  <si>
    <t>Stan na 31.03.00 koniec kwartału  rok bieżący</t>
  </si>
  <si>
    <t>Stan na 31.03.99  koniec kwartału     (rok poprz.)</t>
  </si>
  <si>
    <t>Stan na 31.12.98  koniec poprz. kwartału</t>
  </si>
  <si>
    <t xml:space="preserve">Stan na 31.12.99 koniec poprz. kwartału </t>
  </si>
  <si>
    <t xml:space="preserve">I kwartał          (rok bieżący)                         okres od 1.01.00                     do 31.03.00                              </t>
  </si>
  <si>
    <t xml:space="preserve">... kwartały           narastająco          (rok bieżący.)                         okres od ..............                    do .............                             </t>
  </si>
  <si>
    <t xml:space="preserve">I kwartał          (rok poprz.)                         okres od 1.01.99              do 31.03.99                   </t>
  </si>
  <si>
    <t>V. Aktywa (stan na 31.03.00)</t>
  </si>
  <si>
    <t>VI. Kapitał własny (stan na 31.03.00)</t>
  </si>
  <si>
    <t>VII. Liczba akcji (stan na 31.03.00)</t>
  </si>
  <si>
    <t xml:space="preserve"> Formularz SA-Q.I./ 2000</t>
  </si>
  <si>
    <t xml:space="preserve">1. przeliczenia pozycji I, II, III, IV za  I kwartał 2000 - wg kursu stanowiącego średnią arytmetyczną </t>
  </si>
  <si>
    <t xml:space="preserve">    średnich kursów NBP z ostatnich dni trzech miesięcy pierwszego kwartału (4,1250+4,0539+3,9650)/3 = 4.048</t>
  </si>
  <si>
    <t>2.przeliczenia pozycji V, VI za I kwartał 2000 roku - wg kursu średniego na 31.03.00 ogłoszonego przez NBP,</t>
  </si>
  <si>
    <t xml:space="preserve">   tj. - 3,9650</t>
  </si>
  <si>
    <t>- Dz.U. Nr 163 poz. 1160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</si>
</sst>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 CE"/>
      <family val="0"/>
    </font>
    <font>
      <i/>
      <sz val="10"/>
      <name val="Times New Roman CE"/>
      <family val="0"/>
    </font>
    <font>
      <sz val="9"/>
      <name val="Times New Roman"/>
      <family val="0"/>
    </font>
    <font>
      <b/>
      <sz val="14"/>
      <name val="Times New Roman CE"/>
      <family val="1"/>
    </font>
    <font>
      <sz val="9"/>
      <name val="Times New Roman CE"/>
      <family val="0"/>
    </font>
    <font>
      <sz val="8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0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color indexed="8"/>
      <name val="Times New Roman CE"/>
      <family val="0"/>
    </font>
    <font>
      <i/>
      <sz val="9"/>
      <name val="Times New Roman CE"/>
      <family val="0"/>
    </font>
    <font>
      <b/>
      <sz val="9"/>
      <color indexed="8"/>
      <name val="Times New Roman CE"/>
      <family val="0"/>
    </font>
    <font>
      <b/>
      <i/>
      <sz val="9"/>
      <name val="Times New Roman CE"/>
      <family val="0"/>
    </font>
    <font>
      <u val="single"/>
      <sz val="9"/>
      <name val="Times New Roman CE"/>
      <family val="1"/>
    </font>
    <font>
      <b/>
      <sz val="8"/>
      <name val="Times New Roman CE"/>
      <family val="0"/>
    </font>
    <font>
      <sz val="8"/>
      <name val="Tahoma"/>
      <family val="0"/>
    </font>
    <font>
      <b/>
      <sz val="8"/>
      <name val="Tahoma"/>
      <family val="0"/>
    </font>
    <font>
      <i/>
      <sz val="8"/>
      <name val="Times New Roman CE"/>
      <family val="1"/>
    </font>
    <font>
      <sz val="8"/>
      <color indexed="8"/>
      <name val="Times New Roman CE"/>
      <family val="1"/>
    </font>
    <font>
      <i/>
      <sz val="1"/>
      <name val="Times New Roman CE"/>
      <family val="1"/>
    </font>
    <font>
      <sz val="1"/>
      <name val="Times New Roman"/>
      <family val="0"/>
    </font>
    <font>
      <sz val="1"/>
      <name val="Arial CE"/>
      <family val="0"/>
    </font>
    <font>
      <sz val="9"/>
      <color indexed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gray0625">
        <fgColor indexed="22"/>
        <bgColor indexed="9"/>
      </patternFill>
    </fill>
    <fill>
      <patternFill patternType="gray0625">
        <bgColor indexed="9"/>
      </patternFill>
    </fill>
    <fill>
      <patternFill patternType="gray0625">
        <fgColor indexed="22"/>
        <bgColor indexed="22"/>
      </patternFill>
    </fill>
    <fill>
      <patternFill patternType="gray0625">
        <fgColor indexed="22"/>
      </patternFill>
    </fill>
    <fill>
      <patternFill patternType="solid">
        <fgColor indexed="9"/>
        <bgColor indexed="64"/>
      </patternFill>
    </fill>
    <fill>
      <patternFill patternType="lightTrellis">
        <fgColor indexed="22"/>
        <bgColor indexed="55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Continuous" vertical="top"/>
      <protection locked="0"/>
    </xf>
    <xf numFmtId="0" fontId="4" fillId="0" borderId="0" xfId="0" applyFont="1" applyAlignment="1">
      <alignment horizontal="centerContinuous"/>
    </xf>
    <xf numFmtId="0" fontId="10" fillId="2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Continuous" vertical="top" wrapText="1"/>
    </xf>
    <xf numFmtId="0" fontId="11" fillId="3" borderId="4" xfId="0" applyFont="1" applyFill="1" applyBorder="1" applyAlignment="1">
      <alignment horizontal="centerContinuous" vertical="top" wrapText="1"/>
    </xf>
    <xf numFmtId="0" fontId="11" fillId="3" borderId="5" xfId="0" applyFont="1" applyFill="1" applyBorder="1" applyAlignment="1">
      <alignment horizontal="centerContinuous" vertical="top" wrapText="1"/>
    </xf>
    <xf numFmtId="0" fontId="8" fillId="2" borderId="2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left" vertical="center" wrapText="1"/>
    </xf>
    <xf numFmtId="3" fontId="5" fillId="0" borderId="5" xfId="0" applyNumberFormat="1" applyFont="1" applyBorder="1" applyAlignment="1" applyProtection="1">
      <alignment/>
      <protection locked="0"/>
    </xf>
    <xf numFmtId="0" fontId="10" fillId="5" borderId="5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/>
    </xf>
    <xf numFmtId="0" fontId="10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 applyProtection="1">
      <alignment/>
      <protection locked="0"/>
    </xf>
    <xf numFmtId="0" fontId="12" fillId="0" borderId="0" xfId="0" applyFont="1" applyAlignment="1">
      <alignment horizontal="left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0" fillId="6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 applyProtection="1">
      <alignment/>
      <protection locked="0"/>
    </xf>
    <xf numFmtId="0" fontId="8" fillId="5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8" fillId="5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top" wrapText="1"/>
    </xf>
    <xf numFmtId="0" fontId="4" fillId="6" borderId="5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3" fontId="4" fillId="0" borderId="5" xfId="0" applyNumberFormat="1" applyFont="1" applyBorder="1" applyAlignment="1" applyProtection="1">
      <alignment/>
      <protection locked="0"/>
    </xf>
    <xf numFmtId="3" fontId="4" fillId="0" borderId="5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>
      <alignment/>
    </xf>
    <xf numFmtId="0" fontId="16" fillId="0" borderId="0" xfId="0" applyFont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10" fillId="0" borderId="5" xfId="0" applyFont="1" applyBorder="1" applyAlignment="1" applyProtection="1">
      <alignment wrapText="1"/>
      <protection locked="0"/>
    </xf>
    <xf numFmtId="0" fontId="10" fillId="0" borderId="5" xfId="0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>
      <alignment horizontal="left" vertical="center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right"/>
      <protection locked="0"/>
    </xf>
    <xf numFmtId="0" fontId="19" fillId="6" borderId="0" xfId="0" applyFont="1" applyFill="1" applyBorder="1" applyAlignment="1">
      <alignment horizontal="left" vertical="center" wrapText="1"/>
    </xf>
    <xf numFmtId="0" fontId="10" fillId="0" borderId="0" xfId="0" applyFont="1" applyAlignment="1" quotePrefix="1">
      <alignment horizontal="left" vertical="center"/>
    </xf>
    <xf numFmtId="0" fontId="13" fillId="0" borderId="6" xfId="0" applyFont="1" applyFill="1" applyBorder="1" applyAlignment="1">
      <alignment horizontal="center" vertical="top" wrapText="1"/>
    </xf>
    <xf numFmtId="3" fontId="1" fillId="6" borderId="0" xfId="0" applyNumberFormat="1" applyFont="1" applyFill="1" applyBorder="1" applyAlignment="1" applyProtection="1">
      <alignment/>
      <protection locked="0"/>
    </xf>
    <xf numFmtId="3" fontId="16" fillId="7" borderId="5" xfId="0" applyNumberFormat="1" applyFont="1" applyFill="1" applyBorder="1" applyAlignment="1">
      <alignment horizontal="left" vertical="center" wrapText="1"/>
    </xf>
    <xf numFmtId="0" fontId="5" fillId="0" borderId="5" xfId="0" applyFont="1" applyBorder="1" applyAlignment="1" applyProtection="1">
      <alignment/>
      <protection locked="0"/>
    </xf>
    <xf numFmtId="0" fontId="16" fillId="7" borderId="5" xfId="0" applyFont="1" applyFill="1" applyBorder="1" applyAlignment="1">
      <alignment horizontal="left" vertical="center" wrapText="1"/>
    </xf>
    <xf numFmtId="3" fontId="11" fillId="0" borderId="5" xfId="0" applyNumberFormat="1" applyFont="1" applyFill="1" applyBorder="1" applyAlignment="1">
      <alignment horizontal="right" vertical="top" wrapText="1"/>
    </xf>
    <xf numFmtId="3" fontId="5" fillId="0" borderId="5" xfId="0" applyNumberFormat="1" applyFont="1" applyBorder="1" applyAlignment="1" applyProtection="1">
      <alignment horizontal="right"/>
      <protection locked="0"/>
    </xf>
    <xf numFmtId="3" fontId="16" fillId="0" borderId="5" xfId="0" applyNumberFormat="1" applyFont="1" applyBorder="1" applyAlignment="1" applyProtection="1">
      <alignment horizontal="right"/>
      <protection locked="0"/>
    </xf>
    <xf numFmtId="3" fontId="20" fillId="0" borderId="5" xfId="0" applyNumberFormat="1" applyFont="1" applyFill="1" applyBorder="1" applyAlignment="1">
      <alignment horizontal="right" vertical="top" wrapText="1"/>
    </xf>
    <xf numFmtId="3" fontId="11" fillId="6" borderId="5" xfId="0" applyNumberFormat="1" applyFont="1" applyFill="1" applyBorder="1" applyAlignment="1">
      <alignment horizontal="right" wrapText="1"/>
    </xf>
    <xf numFmtId="3" fontId="16" fillId="6" borderId="5" xfId="0" applyNumberFormat="1" applyFont="1" applyFill="1" applyBorder="1" applyAlignment="1" applyProtection="1">
      <alignment horizontal="right"/>
      <protection locked="0"/>
    </xf>
    <xf numFmtId="3" fontId="11" fillId="8" borderId="5" xfId="0" applyNumberFormat="1" applyFont="1" applyFill="1" applyBorder="1" applyAlignment="1">
      <alignment horizontal="right" wrapText="1"/>
    </xf>
    <xf numFmtId="3" fontId="11" fillId="8" borderId="5" xfId="0" applyNumberFormat="1" applyFont="1" applyFill="1" applyBorder="1" applyAlignment="1">
      <alignment horizontal="right" vertical="top" wrapText="1"/>
    </xf>
    <xf numFmtId="3" fontId="16" fillId="7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/>
      <protection locked="0"/>
    </xf>
    <xf numFmtId="4" fontId="16" fillId="7" borderId="5" xfId="0" applyNumberFormat="1" applyFont="1" applyFill="1" applyBorder="1" applyAlignment="1">
      <alignment horizontal="right" vertical="center" wrapText="1"/>
    </xf>
    <xf numFmtId="3" fontId="21" fillId="6" borderId="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/>
    </xf>
    <xf numFmtId="3" fontId="7" fillId="0" borderId="7" xfId="0" applyNumberFormat="1" applyFont="1" applyFill="1" applyBorder="1" applyAlignment="1" applyProtection="1">
      <alignment horizontal="center"/>
      <protection locked="0"/>
    </xf>
    <xf numFmtId="3" fontId="7" fillId="0" borderId="8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3" fontId="7" fillId="0" borderId="9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4" xfId="0" applyNumberFormat="1" applyFont="1" applyFill="1" applyBorder="1" applyAlignment="1" applyProtection="1">
      <alignment/>
      <protection locked="0"/>
    </xf>
    <xf numFmtId="0" fontId="7" fillId="0" borderId="11" xfId="0" applyFont="1" applyFill="1" applyBorder="1" applyAlignment="1">
      <alignment horizontal="center" vertical="center"/>
    </xf>
    <xf numFmtId="3" fontId="7" fillId="0" borderId="11" xfId="0" applyNumberFormat="1" applyFont="1" applyBorder="1" applyAlignment="1" applyProtection="1">
      <alignment horizontal="center"/>
      <protection locked="0"/>
    </xf>
    <xf numFmtId="0" fontId="7" fillId="0" borderId="12" xfId="0" applyFont="1" applyFill="1" applyBorder="1" applyAlignment="1">
      <alignment horizontal="left" vertical="center"/>
    </xf>
    <xf numFmtId="3" fontId="4" fillId="0" borderId="12" xfId="0" applyNumberFormat="1" applyFont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3" fontId="4" fillId="0" borderId="14" xfId="0" applyNumberFormat="1" applyFont="1" applyFill="1" applyBorder="1" applyAlignment="1" applyProtection="1">
      <alignment/>
      <protection locked="0"/>
    </xf>
    <xf numFmtId="10" fontId="4" fillId="0" borderId="12" xfId="0" applyNumberFormat="1" applyFont="1" applyBorder="1" applyAlignment="1" applyProtection="1">
      <alignment/>
      <protection locked="0"/>
    </xf>
    <xf numFmtId="10" fontId="4" fillId="0" borderId="10" xfId="0" applyNumberFormat="1" applyFont="1" applyBorder="1" applyAlignment="1" applyProtection="1">
      <alignment/>
      <protection locked="0"/>
    </xf>
    <xf numFmtId="10" fontId="4" fillId="0" borderId="15" xfId="0" applyNumberFormat="1" applyFont="1" applyBorder="1" applyAlignment="1" applyProtection="1">
      <alignment/>
      <protection locked="0"/>
    </xf>
    <xf numFmtId="0" fontId="7" fillId="0" borderId="15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3" fontId="4" fillId="0" borderId="5" xfId="0" applyNumberFormat="1" applyFont="1" applyBorder="1" applyAlignment="1" applyProtection="1">
      <alignment horizontal="right"/>
      <protection locked="0"/>
    </xf>
    <xf numFmtId="3" fontId="13" fillId="0" borderId="5" xfId="0" applyNumberFormat="1" applyFont="1" applyFill="1" applyBorder="1" applyAlignment="1">
      <alignment horizontal="right" vertical="top" wrapText="1"/>
    </xf>
    <xf numFmtId="3" fontId="24" fillId="0" borderId="5" xfId="0" applyNumberFormat="1" applyFont="1" applyFill="1" applyBorder="1" applyAlignment="1">
      <alignment horizontal="right" vertical="top" wrapText="1"/>
    </xf>
    <xf numFmtId="3" fontId="4" fillId="0" borderId="5" xfId="0" applyNumberFormat="1" applyFont="1" applyBorder="1" applyAlignment="1" applyProtection="1">
      <alignment/>
      <protection locked="0"/>
    </xf>
    <xf numFmtId="3" fontId="10" fillId="0" borderId="5" xfId="0" applyNumberFormat="1" applyFont="1" applyBorder="1" applyAlignment="1" applyProtection="1">
      <alignment horizontal="right"/>
      <protection locked="0"/>
    </xf>
    <xf numFmtId="3" fontId="11" fillId="0" borderId="5" xfId="0" applyNumberFormat="1" applyFont="1" applyFill="1" applyBorder="1" applyAlignment="1">
      <alignment horizontal="right" vertical="top" wrapText="1"/>
    </xf>
    <xf numFmtId="3" fontId="13" fillId="0" borderId="5" xfId="0" applyNumberFormat="1" applyFont="1" applyFill="1" applyBorder="1" applyAlignment="1">
      <alignment horizontal="right" vertical="top" wrapText="1"/>
    </xf>
    <xf numFmtId="3" fontId="4" fillId="0" borderId="5" xfId="0" applyNumberFormat="1" applyFont="1" applyBorder="1" applyAlignment="1" applyProtection="1">
      <alignment horizontal="right"/>
      <protection locked="0"/>
    </xf>
    <xf numFmtId="3" fontId="25" fillId="0" borderId="5" xfId="0" applyNumberFormat="1" applyFont="1" applyBorder="1" applyAlignment="1">
      <alignment/>
    </xf>
    <xf numFmtId="3" fontId="26" fillId="0" borderId="5" xfId="0" applyNumberFormat="1" applyFont="1" applyBorder="1" applyAlignment="1">
      <alignment/>
    </xf>
    <xf numFmtId="0" fontId="27" fillId="0" borderId="5" xfId="0" applyFont="1" applyBorder="1" applyAlignment="1">
      <alignment/>
    </xf>
    <xf numFmtId="3" fontId="20" fillId="0" borderId="5" xfId="0" applyNumberFormat="1" applyFont="1" applyBorder="1" applyAlignment="1" applyProtection="1">
      <alignment horizontal="right"/>
      <protection locked="0"/>
    </xf>
    <xf numFmtId="3" fontId="5" fillId="0" borderId="5" xfId="0" applyNumberFormat="1" applyFont="1" applyBorder="1" applyAlignment="1" applyProtection="1">
      <alignment horizontal="right"/>
      <protection locked="0"/>
    </xf>
    <xf numFmtId="3" fontId="11" fillId="0" borderId="5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197</xdr:row>
      <xdr:rowOff>133350</xdr:rowOff>
    </xdr:from>
    <xdr:to>
      <xdr:col>5</xdr:col>
      <xdr:colOff>647700</xdr:colOff>
      <xdr:row>200</xdr:row>
      <xdr:rowOff>66675</xdr:rowOff>
    </xdr:to>
    <xdr:sp>
      <xdr:nvSpPr>
        <xdr:cNvPr id="1" name="Tekst 4"/>
        <xdr:cNvSpPr txBox="1">
          <a:spLocks noChangeArrowheads="1"/>
        </xdr:cNvSpPr>
      </xdr:nvSpPr>
      <xdr:spPr>
        <a:xfrm>
          <a:off x="219075" y="41595675"/>
          <a:ext cx="56769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Raport kwartalny powinien ponadto zawierać informacje określone w § 49 ust. 3 Rozporządzenia Rady Ministrów z dnia 22 grudnia 1998 r.- Dz. U. Nr 163, poz. 1160.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tabSelected="1" workbookViewId="0" topLeftCell="B1">
      <selection activeCell="B8" sqref="B8"/>
    </sheetView>
  </sheetViews>
  <sheetFormatPr defaultColWidth="9.00390625" defaultRowHeight="12.75"/>
  <cols>
    <col min="1" max="1" width="5.25390625" style="0" hidden="1" customWidth="1"/>
    <col min="2" max="2" width="33.25390625" style="0" customWidth="1"/>
    <col min="3" max="4" width="12.00390625" style="0" customWidth="1"/>
    <col min="5" max="6" width="11.625" style="0" customWidth="1"/>
  </cols>
  <sheetData>
    <row r="1" spans="1:7" ht="18">
      <c r="A1" s="1"/>
      <c r="B1" s="134" t="s">
        <v>215</v>
      </c>
      <c r="C1" s="134"/>
      <c r="D1" s="134"/>
      <c r="E1" s="134"/>
      <c r="F1" s="134"/>
      <c r="G1" s="1"/>
    </row>
    <row r="2" spans="1:7" ht="12.75">
      <c r="A2" s="1"/>
      <c r="B2" s="133" t="s">
        <v>187</v>
      </c>
      <c r="C2" s="133"/>
      <c r="D2" s="133"/>
      <c r="E2" s="133"/>
      <c r="F2" s="133"/>
      <c r="G2" s="1"/>
    </row>
    <row r="3" spans="1:7" ht="14.25">
      <c r="A3" s="1"/>
      <c r="B3" s="3"/>
      <c r="C3" s="5"/>
      <c r="D3" s="4"/>
      <c r="E3" s="2"/>
      <c r="F3" s="2"/>
      <c r="G3" s="1"/>
    </row>
    <row r="4" spans="1:7" ht="15" customHeight="1">
      <c r="A4" s="1"/>
      <c r="B4" s="132" t="s">
        <v>185</v>
      </c>
      <c r="C4" s="132"/>
      <c r="D4" s="132"/>
      <c r="E4" s="132"/>
      <c r="F4" s="132"/>
      <c r="G4" s="1"/>
    </row>
    <row r="5" spans="1:7" ht="14.25">
      <c r="A5" s="1"/>
      <c r="B5" s="8"/>
      <c r="C5" s="6"/>
      <c r="D5" s="6"/>
      <c r="E5" s="7"/>
      <c r="F5" s="2"/>
      <c r="G5" s="1"/>
    </row>
    <row r="6" spans="1:7" ht="12.75">
      <c r="A6" s="1"/>
      <c r="B6" s="9" t="s">
        <v>184</v>
      </c>
      <c r="C6" s="9"/>
      <c r="D6" s="9"/>
      <c r="E6" s="9"/>
      <c r="F6" s="9"/>
      <c r="G6" s="1"/>
    </row>
    <row r="7" spans="1:7" ht="12.75">
      <c r="A7" s="1"/>
      <c r="B7" s="71" t="s">
        <v>220</v>
      </c>
      <c r="C7" s="2"/>
      <c r="D7" s="2"/>
      <c r="E7" s="2"/>
      <c r="F7" s="2"/>
      <c r="G7" s="1"/>
    </row>
    <row r="8" spans="1:7" ht="12.75">
      <c r="A8" s="1"/>
      <c r="B8" s="11" t="s">
        <v>181</v>
      </c>
      <c r="C8" s="12"/>
      <c r="D8" s="12"/>
      <c r="F8" s="2"/>
      <c r="G8" s="1"/>
    </row>
    <row r="9" spans="1:7" ht="12.75">
      <c r="A9" s="1"/>
      <c r="B9" s="3"/>
      <c r="C9" s="2"/>
      <c r="D9" s="2"/>
      <c r="E9" s="2"/>
      <c r="F9" s="2"/>
      <c r="G9" s="1"/>
    </row>
    <row r="10" spans="1:7" ht="12.75">
      <c r="A10" s="1"/>
      <c r="B10" s="9" t="s">
        <v>201</v>
      </c>
      <c r="C10" s="13"/>
      <c r="D10" s="2"/>
      <c r="E10" s="14" t="s">
        <v>202</v>
      </c>
      <c r="F10" s="2"/>
      <c r="G10" s="1"/>
    </row>
    <row r="11" spans="1:7" ht="12.75">
      <c r="A11" s="1"/>
      <c r="B11" s="15"/>
      <c r="C11" s="13"/>
      <c r="D11" s="13"/>
      <c r="E11" s="16" t="s">
        <v>0</v>
      </c>
      <c r="F11" s="17"/>
      <c r="G11" s="1"/>
    </row>
    <row r="12" spans="1:7" ht="12.75">
      <c r="A12" s="1"/>
      <c r="B12" s="18"/>
      <c r="C12" s="19" t="s">
        <v>1</v>
      </c>
      <c r="D12" s="20"/>
      <c r="E12" s="21" t="s">
        <v>2</v>
      </c>
      <c r="F12" s="21"/>
      <c r="G12" s="1"/>
    </row>
    <row r="13" spans="1:7" ht="54" customHeight="1">
      <c r="A13" s="10"/>
      <c r="B13" s="22" t="s">
        <v>3</v>
      </c>
      <c r="C13" s="23" t="s">
        <v>203</v>
      </c>
      <c r="D13" s="23" t="s">
        <v>204</v>
      </c>
      <c r="E13" s="23" t="s">
        <v>203</v>
      </c>
      <c r="F13" s="23" t="s">
        <v>204</v>
      </c>
      <c r="G13" s="1"/>
    </row>
    <row r="14" spans="1:7" ht="21" customHeight="1">
      <c r="A14" s="10"/>
      <c r="B14" s="24" t="s">
        <v>4</v>
      </c>
      <c r="C14" s="25">
        <v>37880</v>
      </c>
      <c r="D14" s="25"/>
      <c r="E14" s="25">
        <v>9358</v>
      </c>
      <c r="F14" s="25"/>
      <c r="G14" s="1"/>
    </row>
    <row r="15" spans="1:7" ht="15" customHeight="1">
      <c r="A15" s="10"/>
      <c r="B15" s="26" t="s">
        <v>5</v>
      </c>
      <c r="C15" s="25">
        <v>2871</v>
      </c>
      <c r="D15" s="25"/>
      <c r="E15" s="25">
        <v>709</v>
      </c>
      <c r="F15" s="25"/>
      <c r="G15" s="1"/>
    </row>
    <row r="16" spans="1:7" ht="15" customHeight="1">
      <c r="A16" s="27"/>
      <c r="B16" s="28" t="s">
        <v>6</v>
      </c>
      <c r="C16" s="25">
        <v>3241</v>
      </c>
      <c r="D16" s="25"/>
      <c r="E16" s="25">
        <v>801</v>
      </c>
      <c r="F16" s="25"/>
      <c r="G16" s="1"/>
    </row>
    <row r="17" spans="1:7" ht="15" customHeight="1">
      <c r="A17" s="27"/>
      <c r="B17" s="28" t="s">
        <v>7</v>
      </c>
      <c r="C17" s="25">
        <v>2007</v>
      </c>
      <c r="D17" s="25"/>
      <c r="E17" s="25">
        <v>496</v>
      </c>
      <c r="F17" s="25"/>
      <c r="G17" s="1"/>
    </row>
    <row r="18" spans="1:7" ht="15" customHeight="1">
      <c r="A18" s="27"/>
      <c r="B18" s="28" t="s">
        <v>212</v>
      </c>
      <c r="C18" s="25">
        <v>171706</v>
      </c>
      <c r="D18" s="74"/>
      <c r="E18" s="25">
        <v>43305</v>
      </c>
      <c r="F18" s="74"/>
      <c r="G18" s="1"/>
    </row>
    <row r="19" spans="1:7" ht="15" customHeight="1">
      <c r="A19" s="27"/>
      <c r="B19" s="26" t="s">
        <v>213</v>
      </c>
      <c r="C19" s="25">
        <v>147773</v>
      </c>
      <c r="D19" s="74"/>
      <c r="E19" s="25">
        <v>37269</v>
      </c>
      <c r="F19" s="74"/>
      <c r="G19" s="1"/>
    </row>
    <row r="20" spans="1:7" ht="15" customHeight="1">
      <c r="A20" s="27"/>
      <c r="B20" s="26" t="s">
        <v>214</v>
      </c>
      <c r="C20" s="25">
        <v>6000000</v>
      </c>
      <c r="D20" s="74"/>
      <c r="E20" s="25">
        <v>6000000</v>
      </c>
      <c r="F20" s="74"/>
      <c r="G20" s="1"/>
    </row>
    <row r="21" spans="1:7" ht="21" customHeight="1">
      <c r="A21" s="27"/>
      <c r="B21" s="26" t="s">
        <v>186</v>
      </c>
      <c r="C21" s="75">
        <v>24.63</v>
      </c>
      <c r="D21" s="76"/>
      <c r="E21" s="75">
        <v>6.21</v>
      </c>
      <c r="F21" s="76"/>
      <c r="G21" s="1"/>
    </row>
    <row r="22" spans="1:7" ht="12.75">
      <c r="A22" s="1"/>
      <c r="B22" s="30"/>
      <c r="C22" s="12"/>
      <c r="D22" s="2"/>
      <c r="E22" s="2"/>
      <c r="F22" s="2"/>
      <c r="G22" s="1"/>
    </row>
    <row r="23" spans="1:7" ht="52.5" customHeight="1">
      <c r="A23" s="10"/>
      <c r="B23" s="31" t="s">
        <v>8</v>
      </c>
      <c r="C23" s="23" t="s">
        <v>205</v>
      </c>
      <c r="D23" s="23" t="s">
        <v>208</v>
      </c>
      <c r="E23" s="23" t="s">
        <v>206</v>
      </c>
      <c r="F23" s="23" t="s">
        <v>207</v>
      </c>
      <c r="G23" s="10"/>
    </row>
    <row r="24" spans="1:7" ht="12.75">
      <c r="A24" s="1"/>
      <c r="B24" s="32" t="s">
        <v>9</v>
      </c>
      <c r="C24" s="72"/>
      <c r="D24" s="33"/>
      <c r="E24" s="72"/>
      <c r="F24" s="33"/>
      <c r="G24" s="1"/>
    </row>
    <row r="25" spans="1:7" ht="15" customHeight="1">
      <c r="A25" s="1"/>
      <c r="B25" s="26" t="s">
        <v>10</v>
      </c>
      <c r="C25" s="122">
        <v>85583</v>
      </c>
      <c r="D25" s="122">
        <v>88534</v>
      </c>
      <c r="E25" s="127">
        <v>96713</v>
      </c>
      <c r="F25" s="122">
        <v>98803</v>
      </c>
      <c r="G25" s="1"/>
    </row>
    <row r="26" spans="1:7" ht="15" customHeight="1">
      <c r="A26" s="1"/>
      <c r="B26" s="26" t="s">
        <v>11</v>
      </c>
      <c r="C26" s="123">
        <v>859</v>
      </c>
      <c r="D26" s="123">
        <v>986</v>
      </c>
      <c r="E26" s="125">
        <v>1353</v>
      </c>
      <c r="F26" s="123">
        <v>1486</v>
      </c>
      <c r="G26" s="1"/>
    </row>
    <row r="27" spans="1:7" ht="15" customHeight="1">
      <c r="A27" s="1"/>
      <c r="B27" s="26" t="s">
        <v>12</v>
      </c>
      <c r="C27" s="123">
        <v>78685</v>
      </c>
      <c r="D27" s="123">
        <v>81669</v>
      </c>
      <c r="E27" s="125">
        <v>89517</v>
      </c>
      <c r="F27" s="123">
        <v>91573</v>
      </c>
      <c r="G27" s="1"/>
    </row>
    <row r="28" spans="1:7" ht="15" customHeight="1">
      <c r="A28" s="1"/>
      <c r="B28" s="26" t="s">
        <v>13</v>
      </c>
      <c r="C28" s="123">
        <v>6039</v>
      </c>
      <c r="D28" s="123">
        <v>5879</v>
      </c>
      <c r="E28" s="125">
        <v>5843</v>
      </c>
      <c r="F28" s="123">
        <v>5744</v>
      </c>
      <c r="G28" s="1"/>
    </row>
    <row r="29" spans="1:7" ht="15" customHeight="1">
      <c r="A29" s="1"/>
      <c r="B29" s="26" t="s">
        <v>14</v>
      </c>
      <c r="C29" s="123"/>
      <c r="D29" s="123"/>
      <c r="E29" s="125"/>
      <c r="F29" s="123"/>
      <c r="G29" s="1"/>
    </row>
    <row r="30" spans="1:7" ht="15" customHeight="1">
      <c r="A30" s="1"/>
      <c r="B30" s="26" t="s">
        <v>15</v>
      </c>
      <c r="C30" s="122">
        <v>83653</v>
      </c>
      <c r="D30" s="122">
        <v>78876</v>
      </c>
      <c r="E30" s="119">
        <v>61933</v>
      </c>
      <c r="F30" s="122">
        <v>62778</v>
      </c>
      <c r="G30" s="1"/>
    </row>
    <row r="31" spans="1:7" ht="15" customHeight="1">
      <c r="A31" s="1"/>
      <c r="B31" s="26" t="s">
        <v>16</v>
      </c>
      <c r="C31" s="123">
        <v>38626</v>
      </c>
      <c r="D31" s="123">
        <v>32715</v>
      </c>
      <c r="E31" s="125">
        <v>28516</v>
      </c>
      <c r="F31" s="123">
        <v>31130</v>
      </c>
      <c r="G31" s="1"/>
    </row>
    <row r="32" spans="1:7" ht="15" customHeight="1">
      <c r="A32" s="1"/>
      <c r="B32" s="26" t="s">
        <v>17</v>
      </c>
      <c r="C32" s="123">
        <v>42793</v>
      </c>
      <c r="D32" s="123">
        <v>38349</v>
      </c>
      <c r="E32" s="126">
        <v>31663</v>
      </c>
      <c r="F32" s="123">
        <v>27961</v>
      </c>
      <c r="G32" s="1"/>
    </row>
    <row r="33" spans="1:7" ht="15" customHeight="1">
      <c r="A33" s="1"/>
      <c r="B33" s="26" t="s">
        <v>18</v>
      </c>
      <c r="C33" s="123"/>
      <c r="D33" s="123"/>
      <c r="E33" s="126"/>
      <c r="F33" s="123"/>
      <c r="G33" s="1"/>
    </row>
    <row r="34" spans="1:7" ht="21" customHeight="1">
      <c r="A34" s="1"/>
      <c r="B34" s="26" t="s">
        <v>19</v>
      </c>
      <c r="C34" s="123">
        <v>343</v>
      </c>
      <c r="D34" s="123">
        <v>3385</v>
      </c>
      <c r="E34" s="126">
        <v>674</v>
      </c>
      <c r="F34" s="123">
        <v>674</v>
      </c>
      <c r="G34" s="1"/>
    </row>
    <row r="35" spans="1:7" ht="15" customHeight="1">
      <c r="A35" s="1"/>
      <c r="B35" s="26" t="s">
        <v>20</v>
      </c>
      <c r="C35" s="123">
        <v>1891</v>
      </c>
      <c r="D35" s="123">
        <v>4427</v>
      </c>
      <c r="E35" s="126">
        <v>1080</v>
      </c>
      <c r="F35" s="123">
        <v>3013</v>
      </c>
      <c r="G35" s="1"/>
    </row>
    <row r="36" spans="1:7" ht="15" customHeight="1">
      <c r="A36" s="1"/>
      <c r="B36" s="26" t="s">
        <v>21</v>
      </c>
      <c r="C36" s="122">
        <v>2470</v>
      </c>
      <c r="D36" s="122">
        <v>1865</v>
      </c>
      <c r="E36" s="79">
        <v>2574</v>
      </c>
      <c r="F36" s="122">
        <v>1339</v>
      </c>
      <c r="G36" s="1"/>
    </row>
    <row r="37" spans="1:7" ht="18.75" customHeight="1">
      <c r="A37" s="1"/>
      <c r="B37" s="26" t="s">
        <v>22</v>
      </c>
      <c r="C37" s="123">
        <v>1532</v>
      </c>
      <c r="D37" s="123">
        <v>1806</v>
      </c>
      <c r="E37" s="126">
        <v>1758</v>
      </c>
      <c r="F37" s="123">
        <v>1334</v>
      </c>
      <c r="G37" s="1"/>
    </row>
    <row r="38" spans="1:7" ht="15" customHeight="1">
      <c r="A38" s="1"/>
      <c r="B38" s="26" t="s">
        <v>23</v>
      </c>
      <c r="C38" s="123">
        <v>938</v>
      </c>
      <c r="D38" s="123">
        <v>59</v>
      </c>
      <c r="E38" s="126">
        <v>816</v>
      </c>
      <c r="F38" s="123">
        <v>5</v>
      </c>
      <c r="G38" s="1"/>
    </row>
    <row r="39" spans="1:7" ht="15" customHeight="1">
      <c r="A39" s="1"/>
      <c r="B39" s="26" t="s">
        <v>24</v>
      </c>
      <c r="C39" s="122">
        <v>171706</v>
      </c>
      <c r="D39" s="122">
        <v>169275</v>
      </c>
      <c r="E39" s="79">
        <v>161220</v>
      </c>
      <c r="F39" s="122">
        <v>162920</v>
      </c>
      <c r="G39" s="1"/>
    </row>
    <row r="40" spans="1:7" ht="12.75">
      <c r="A40" s="34"/>
      <c r="B40" s="70"/>
      <c r="C40" s="73"/>
      <c r="D40" s="73"/>
      <c r="E40" s="73"/>
      <c r="F40" s="73"/>
      <c r="G40" s="88">
        <f>G26+G27+G28+G31+G32+G33+G34+G35+G37+G38</f>
        <v>0</v>
      </c>
    </row>
    <row r="41" spans="1:7" ht="12.75">
      <c r="A41" s="34"/>
      <c r="B41" s="35"/>
      <c r="C41" s="113"/>
      <c r="D41" s="113"/>
      <c r="E41" s="128"/>
      <c r="F41" s="113"/>
      <c r="G41" s="1"/>
    </row>
    <row r="42" spans="1:7" ht="12.75">
      <c r="A42" s="1"/>
      <c r="B42" s="37" t="s">
        <v>25</v>
      </c>
      <c r="C42" s="124"/>
      <c r="D42" s="124"/>
      <c r="E42" s="126"/>
      <c r="F42" s="124"/>
      <c r="G42" s="1"/>
    </row>
    <row r="43" spans="1:7" ht="16.5" customHeight="1">
      <c r="A43" s="1"/>
      <c r="B43" s="26" t="s">
        <v>26</v>
      </c>
      <c r="C43" s="122">
        <v>147773</v>
      </c>
      <c r="D43" s="122">
        <v>145766</v>
      </c>
      <c r="E43" s="79">
        <v>135794</v>
      </c>
      <c r="F43" s="122">
        <v>133830</v>
      </c>
      <c r="G43" s="1"/>
    </row>
    <row r="44" spans="1:7" ht="15" customHeight="1">
      <c r="A44" s="1"/>
      <c r="B44" s="26" t="s">
        <v>27</v>
      </c>
      <c r="C44" s="123">
        <v>12300</v>
      </c>
      <c r="D44" s="123">
        <v>12300</v>
      </c>
      <c r="E44" s="126">
        <v>12300</v>
      </c>
      <c r="F44" s="123">
        <v>12300</v>
      </c>
      <c r="G44" s="1"/>
    </row>
    <row r="45" spans="1:7" ht="28.5" customHeight="1">
      <c r="A45" s="1"/>
      <c r="B45" s="26" t="s">
        <v>28</v>
      </c>
      <c r="C45" s="123"/>
      <c r="D45" s="123"/>
      <c r="E45" s="119"/>
      <c r="F45" s="123"/>
      <c r="G45" s="38"/>
    </row>
    <row r="46" spans="1:7" ht="18" customHeight="1">
      <c r="A46" s="1"/>
      <c r="B46" s="26" t="s">
        <v>29</v>
      </c>
      <c r="C46" s="123">
        <v>121440</v>
      </c>
      <c r="D46" s="123">
        <v>121440</v>
      </c>
      <c r="E46" s="126">
        <v>110468</v>
      </c>
      <c r="F46" s="123">
        <v>110468</v>
      </c>
      <c r="G46" s="1"/>
    </row>
    <row r="47" spans="1:7" ht="18" customHeight="1">
      <c r="A47" s="1"/>
      <c r="B47" s="26" t="s">
        <v>30</v>
      </c>
      <c r="C47" s="123"/>
      <c r="D47" s="123"/>
      <c r="E47" s="126"/>
      <c r="F47" s="123"/>
      <c r="G47" s="1"/>
    </row>
    <row r="48" spans="1:7" ht="18" customHeight="1">
      <c r="A48" s="1"/>
      <c r="B48" s="26" t="s">
        <v>31</v>
      </c>
      <c r="C48" s="123"/>
      <c r="D48" s="123"/>
      <c r="E48" s="126"/>
      <c r="F48" s="123"/>
      <c r="G48" s="1"/>
    </row>
    <row r="49" spans="1:7" ht="26.25" customHeight="1">
      <c r="A49" s="1"/>
      <c r="B49" s="26" t="s">
        <v>32</v>
      </c>
      <c r="C49" s="123"/>
      <c r="D49" s="123"/>
      <c r="E49" s="126"/>
      <c r="F49" s="123"/>
      <c r="G49" s="1"/>
    </row>
    <row r="50" spans="1:7" ht="24.75" customHeight="1">
      <c r="A50" s="1"/>
      <c r="B50" s="26" t="s">
        <v>33</v>
      </c>
      <c r="C50" s="123">
        <v>12026</v>
      </c>
      <c r="D50" s="123"/>
      <c r="E50" s="126">
        <v>11062</v>
      </c>
      <c r="F50" s="123"/>
      <c r="G50" s="1"/>
    </row>
    <row r="51" spans="1:7" ht="18" customHeight="1">
      <c r="A51" s="1"/>
      <c r="B51" s="26" t="s">
        <v>34</v>
      </c>
      <c r="C51" s="123">
        <v>2007</v>
      </c>
      <c r="D51" s="123">
        <v>12026</v>
      </c>
      <c r="E51" s="126">
        <v>1964</v>
      </c>
      <c r="F51" s="123">
        <v>11062</v>
      </c>
      <c r="G51" s="1"/>
    </row>
    <row r="52" spans="1:7" ht="15" customHeight="1">
      <c r="A52" s="1"/>
      <c r="B52" s="26" t="s">
        <v>35</v>
      </c>
      <c r="C52" s="122">
        <v>4466</v>
      </c>
      <c r="D52" s="122">
        <v>5078</v>
      </c>
      <c r="E52" s="79">
        <v>5400</v>
      </c>
      <c r="F52" s="122">
        <v>6033</v>
      </c>
      <c r="G52" s="1"/>
    </row>
    <row r="53" spans="1:7" ht="15" customHeight="1">
      <c r="A53" s="38"/>
      <c r="B53" s="26" t="s">
        <v>36</v>
      </c>
      <c r="C53" s="123">
        <v>4466</v>
      </c>
      <c r="D53" s="123">
        <v>4870</v>
      </c>
      <c r="E53" s="126">
        <v>5331</v>
      </c>
      <c r="F53" s="123">
        <v>5876</v>
      </c>
      <c r="G53" s="1"/>
    </row>
    <row r="54" spans="1:7" ht="15" customHeight="1">
      <c r="A54" s="38"/>
      <c r="B54" s="26" t="s">
        <v>37</v>
      </c>
      <c r="C54" s="123"/>
      <c r="D54" s="123">
        <v>208</v>
      </c>
      <c r="E54" s="126">
        <v>69</v>
      </c>
      <c r="F54" s="123">
        <v>157</v>
      </c>
      <c r="G54" s="1"/>
    </row>
    <row r="55" spans="1:7" ht="15" customHeight="1">
      <c r="A55" s="1"/>
      <c r="B55" s="26" t="s">
        <v>38</v>
      </c>
      <c r="C55" s="122">
        <v>16107</v>
      </c>
      <c r="D55" s="122">
        <v>15672</v>
      </c>
      <c r="E55" s="79">
        <v>17911</v>
      </c>
      <c r="F55" s="122">
        <v>21483</v>
      </c>
      <c r="G55" s="1"/>
    </row>
    <row r="56" spans="1:7" ht="15" customHeight="1">
      <c r="A56" s="1"/>
      <c r="B56" s="26" t="s">
        <v>39</v>
      </c>
      <c r="C56" s="123"/>
      <c r="D56" s="123"/>
      <c r="E56" s="126"/>
      <c r="F56" s="123"/>
      <c r="G56" s="1"/>
    </row>
    <row r="57" spans="1:7" ht="15" customHeight="1">
      <c r="A57" s="1"/>
      <c r="B57" s="26" t="s">
        <v>40</v>
      </c>
      <c r="C57" s="123">
        <v>16107</v>
      </c>
      <c r="D57" s="123">
        <v>15672</v>
      </c>
      <c r="E57" s="80">
        <v>17911</v>
      </c>
      <c r="F57" s="123">
        <v>21483</v>
      </c>
      <c r="G57" s="1"/>
    </row>
    <row r="58" spans="1:7" ht="21.75" customHeight="1">
      <c r="A58" s="1"/>
      <c r="B58" s="26" t="s">
        <v>41</v>
      </c>
      <c r="C58" s="122">
        <v>3360</v>
      </c>
      <c r="D58" s="122">
        <v>2759</v>
      </c>
      <c r="E58" s="79">
        <v>2115</v>
      </c>
      <c r="F58" s="122">
        <v>1574</v>
      </c>
      <c r="G58" s="1"/>
    </row>
    <row r="59" spans="1:7" ht="15" customHeight="1">
      <c r="A59" s="1"/>
      <c r="B59" s="26" t="s">
        <v>42</v>
      </c>
      <c r="C59" s="122">
        <v>171706</v>
      </c>
      <c r="D59" s="122">
        <v>169275</v>
      </c>
      <c r="E59" s="79">
        <v>161220</v>
      </c>
      <c r="F59" s="122">
        <v>162920</v>
      </c>
      <c r="G59" s="1"/>
    </row>
    <row r="60" spans="1:7" ht="12.75">
      <c r="A60" s="1"/>
      <c r="B60" s="70"/>
      <c r="C60" s="130"/>
      <c r="D60" s="130"/>
      <c r="E60" s="130"/>
      <c r="F60" s="130"/>
      <c r="G60" s="89">
        <f>G44+G45+G46+G51+G50+G53+G54+G56+G57+G58</f>
        <v>0</v>
      </c>
    </row>
    <row r="61" spans="1:7" ht="12.75">
      <c r="A61" s="1"/>
      <c r="B61" s="35"/>
      <c r="C61" s="68"/>
      <c r="D61" s="68"/>
      <c r="E61" s="68"/>
      <c r="F61" s="68"/>
      <c r="G61" s="1"/>
    </row>
    <row r="62" spans="1:7" ht="64.5" customHeight="1">
      <c r="A62" s="1"/>
      <c r="B62" s="40" t="s">
        <v>43</v>
      </c>
      <c r="C62" s="23" t="s">
        <v>209</v>
      </c>
      <c r="D62" s="23" t="s">
        <v>210</v>
      </c>
      <c r="E62" s="23" t="s">
        <v>211</v>
      </c>
      <c r="F62" s="23" t="s">
        <v>210</v>
      </c>
      <c r="G62" s="1"/>
    </row>
    <row r="63" spans="1:7" ht="22.5" customHeight="1">
      <c r="A63" s="1"/>
      <c r="B63" s="24" t="s">
        <v>4</v>
      </c>
      <c r="C63" s="79">
        <v>37880</v>
      </c>
      <c r="D63" s="79"/>
      <c r="E63" s="118">
        <v>33864</v>
      </c>
      <c r="F63" s="81"/>
      <c r="G63" s="1"/>
    </row>
    <row r="64" spans="1:7" ht="21" customHeight="1">
      <c r="A64" s="1"/>
      <c r="B64" s="24" t="s">
        <v>44</v>
      </c>
      <c r="C64" s="78">
        <v>37293</v>
      </c>
      <c r="D64" s="78"/>
      <c r="E64" s="114">
        <v>33219</v>
      </c>
      <c r="F64" s="81"/>
      <c r="G64" s="1"/>
    </row>
    <row r="65" spans="1:7" ht="21" customHeight="1">
      <c r="A65" s="1"/>
      <c r="B65" s="26" t="s">
        <v>45</v>
      </c>
      <c r="C65" s="78">
        <v>587</v>
      </c>
      <c r="D65" s="78"/>
      <c r="E65" s="114">
        <v>645</v>
      </c>
      <c r="F65" s="81"/>
      <c r="G65" s="1"/>
    </row>
    <row r="66" spans="1:7" ht="21" customHeight="1">
      <c r="A66" s="1"/>
      <c r="B66" s="26" t="s">
        <v>46</v>
      </c>
      <c r="C66" s="78">
        <v>28363</v>
      </c>
      <c r="D66" s="78"/>
      <c r="E66" s="114">
        <v>26263</v>
      </c>
      <c r="F66" s="81"/>
      <c r="G66" s="1"/>
    </row>
    <row r="67" spans="1:7" ht="21.75" customHeight="1">
      <c r="A67" s="1"/>
      <c r="B67" s="26" t="s">
        <v>47</v>
      </c>
      <c r="C67" s="78">
        <v>27816</v>
      </c>
      <c r="D67" s="78"/>
      <c r="E67" s="114">
        <v>25631</v>
      </c>
      <c r="F67" s="81"/>
      <c r="G67" s="1"/>
    </row>
    <row r="68" spans="1:7" ht="21" customHeight="1">
      <c r="A68" s="1"/>
      <c r="B68" s="26" t="s">
        <v>48</v>
      </c>
      <c r="C68" s="78">
        <v>547</v>
      </c>
      <c r="D68" s="78"/>
      <c r="E68" s="114">
        <v>632</v>
      </c>
      <c r="F68" s="81"/>
      <c r="G68" s="1"/>
    </row>
    <row r="69" spans="1:7" ht="15" customHeight="1">
      <c r="A69" s="1"/>
      <c r="B69" s="26" t="s">
        <v>49</v>
      </c>
      <c r="C69" s="119">
        <v>9517</v>
      </c>
      <c r="D69" s="119"/>
      <c r="E69" s="120">
        <v>7601</v>
      </c>
      <c r="F69" s="81"/>
      <c r="G69" s="1"/>
    </row>
    <row r="70" spans="1:7" ht="15" customHeight="1">
      <c r="A70" s="1"/>
      <c r="B70" s="26" t="s">
        <v>50</v>
      </c>
      <c r="C70" s="78">
        <v>1206</v>
      </c>
      <c r="D70" s="78"/>
      <c r="E70" s="114">
        <v>648</v>
      </c>
      <c r="F70" s="81"/>
      <c r="G70" s="1"/>
    </row>
    <row r="71" spans="1:7" ht="15" customHeight="1">
      <c r="A71" s="1"/>
      <c r="B71" s="26" t="s">
        <v>51</v>
      </c>
      <c r="C71" s="78">
        <v>4823</v>
      </c>
      <c r="D71" s="78"/>
      <c r="E71" s="114">
        <v>3955</v>
      </c>
      <c r="F71" s="81"/>
      <c r="G71" s="1"/>
    </row>
    <row r="72" spans="1:7" ht="15" customHeight="1">
      <c r="A72" s="1"/>
      <c r="B72" s="26" t="s">
        <v>52</v>
      </c>
      <c r="C72" s="79">
        <v>3488</v>
      </c>
      <c r="D72" s="79"/>
      <c r="E72" s="118">
        <v>2998</v>
      </c>
      <c r="F72" s="82"/>
      <c r="G72" s="1"/>
    </row>
    <row r="73" spans="1:7" ht="15" customHeight="1">
      <c r="A73" s="1"/>
      <c r="B73" s="26" t="s">
        <v>53</v>
      </c>
      <c r="C73" s="78">
        <v>1544</v>
      </c>
      <c r="D73" s="78"/>
      <c r="E73" s="114">
        <v>283</v>
      </c>
      <c r="F73" s="82"/>
      <c r="G73" s="1"/>
    </row>
    <row r="74" spans="1:7" ht="15" customHeight="1">
      <c r="A74" s="1"/>
      <c r="B74" s="26" t="s">
        <v>54</v>
      </c>
      <c r="C74" s="78">
        <v>2161</v>
      </c>
      <c r="D74" s="78"/>
      <c r="E74" s="114">
        <v>1061</v>
      </c>
      <c r="F74" s="82"/>
      <c r="G74" s="1"/>
    </row>
    <row r="75" spans="1:7" ht="21" customHeight="1">
      <c r="A75" s="1"/>
      <c r="B75" s="26" t="s">
        <v>55</v>
      </c>
      <c r="C75" s="79">
        <v>2871</v>
      </c>
      <c r="D75" s="79"/>
      <c r="E75" s="118">
        <v>2220</v>
      </c>
      <c r="F75" s="82"/>
      <c r="G75" s="1"/>
    </row>
    <row r="76" spans="1:7" ht="21" customHeight="1">
      <c r="A76" s="1"/>
      <c r="B76" s="26" t="s">
        <v>56</v>
      </c>
      <c r="C76" s="78"/>
      <c r="D76" s="78"/>
      <c r="E76" s="114"/>
      <c r="F76" s="82"/>
      <c r="G76" s="1"/>
    </row>
    <row r="77" spans="1:7" ht="21" customHeight="1">
      <c r="A77" s="1"/>
      <c r="B77" s="26" t="s">
        <v>57</v>
      </c>
      <c r="C77" s="78"/>
      <c r="D77" s="78"/>
      <c r="E77" s="114"/>
      <c r="F77" s="82"/>
      <c r="G77" s="1"/>
    </row>
    <row r="78" spans="1:7" ht="15" customHeight="1">
      <c r="A78" s="1"/>
      <c r="B78" s="26" t="s">
        <v>58</v>
      </c>
      <c r="C78" s="78">
        <v>872</v>
      </c>
      <c r="D78" s="78"/>
      <c r="E78" s="121">
        <v>432</v>
      </c>
      <c r="F78" s="82"/>
      <c r="G78" s="1"/>
    </row>
    <row r="79" spans="1:7" ht="15" customHeight="1">
      <c r="A79" s="1"/>
      <c r="B79" s="26" t="s">
        <v>59</v>
      </c>
      <c r="C79" s="77">
        <v>502</v>
      </c>
      <c r="D79" s="77"/>
      <c r="E79" s="116">
        <v>227</v>
      </c>
      <c r="F79" s="83"/>
      <c r="G79" s="1"/>
    </row>
    <row r="80" spans="1:7" ht="21" customHeight="1">
      <c r="A80" s="1"/>
      <c r="B80" s="26" t="s">
        <v>60</v>
      </c>
      <c r="C80" s="79">
        <v>3241</v>
      </c>
      <c r="D80" s="79"/>
      <c r="E80" s="118">
        <v>2425</v>
      </c>
      <c r="F80" s="82"/>
      <c r="G80" s="1"/>
    </row>
    <row r="81" spans="1:7" ht="21" customHeight="1">
      <c r="A81" s="1"/>
      <c r="B81" s="26" t="s">
        <v>61</v>
      </c>
      <c r="C81" s="78"/>
      <c r="D81" s="78"/>
      <c r="E81" s="114"/>
      <c r="F81" s="82"/>
      <c r="G81" s="1"/>
    </row>
    <row r="82" spans="1:7" ht="15" customHeight="1">
      <c r="A82" s="1"/>
      <c r="B82" s="26" t="s">
        <v>62</v>
      </c>
      <c r="C82" s="78"/>
      <c r="D82" s="78"/>
      <c r="E82" s="114"/>
      <c r="F82" s="82"/>
      <c r="G82" s="1"/>
    </row>
    <row r="83" spans="1:7" ht="15" customHeight="1">
      <c r="A83" s="1"/>
      <c r="B83" s="26" t="s">
        <v>63</v>
      </c>
      <c r="C83" s="78"/>
      <c r="D83" s="78"/>
      <c r="E83" s="114"/>
      <c r="F83" s="82"/>
      <c r="G83" s="1"/>
    </row>
    <row r="84" spans="1:7" ht="15" customHeight="1">
      <c r="A84" s="1"/>
      <c r="B84" s="26" t="s">
        <v>64</v>
      </c>
      <c r="C84" s="79">
        <v>3241</v>
      </c>
      <c r="D84" s="79"/>
      <c r="E84" s="118">
        <v>2425</v>
      </c>
      <c r="F84" s="82"/>
      <c r="G84" s="1"/>
    </row>
    <row r="85" spans="1:7" ht="15" customHeight="1">
      <c r="A85" s="1"/>
      <c r="B85" s="26" t="s">
        <v>65</v>
      </c>
      <c r="C85" s="78">
        <v>1234</v>
      </c>
      <c r="D85" s="78"/>
      <c r="E85" s="114">
        <v>461</v>
      </c>
      <c r="F85" s="82"/>
      <c r="G85" s="1"/>
    </row>
    <row r="86" spans="1:7" ht="22.5" customHeight="1">
      <c r="A86" s="1"/>
      <c r="B86" s="26" t="s">
        <v>66</v>
      </c>
      <c r="C86" s="78"/>
      <c r="D86" s="78"/>
      <c r="E86" s="114"/>
      <c r="F86" s="82"/>
      <c r="G86" s="1"/>
    </row>
    <row r="87" spans="1:7" ht="15" customHeight="1">
      <c r="A87" s="1"/>
      <c r="B87" s="26" t="s">
        <v>67</v>
      </c>
      <c r="C87" s="118">
        <v>2007</v>
      </c>
      <c r="D87" s="79"/>
      <c r="E87" s="118">
        <v>1964</v>
      </c>
      <c r="F87" s="82"/>
      <c r="G87" s="1"/>
    </row>
    <row r="88" spans="1:7" ht="12.75">
      <c r="A88" s="1"/>
      <c r="B88" s="70"/>
      <c r="C88" s="69"/>
      <c r="D88" s="69"/>
      <c r="E88" s="69"/>
      <c r="F88" s="69"/>
      <c r="G88" s="90">
        <f>G64+G65-G67-G68-G70-G71+G73-G74+G76+G78-G79+G81-G85-G86</f>
        <v>0</v>
      </c>
    </row>
    <row r="89" spans="1:7" ht="12.75">
      <c r="A89" s="1"/>
      <c r="B89" s="35"/>
      <c r="C89" s="69"/>
      <c r="D89" s="69"/>
      <c r="E89" s="69"/>
      <c r="F89" s="69"/>
      <c r="G89" s="1"/>
    </row>
    <row r="90" spans="1:7" ht="15" customHeight="1">
      <c r="A90" s="1"/>
      <c r="B90" s="26" t="s">
        <v>68</v>
      </c>
      <c r="C90" s="78">
        <v>12069</v>
      </c>
      <c r="D90" s="85"/>
      <c r="E90" s="126">
        <v>10269</v>
      </c>
      <c r="F90" s="85"/>
      <c r="G90" s="1"/>
    </row>
    <row r="91" spans="1:7" ht="15" customHeight="1">
      <c r="A91" s="1"/>
      <c r="B91" s="26" t="s">
        <v>69</v>
      </c>
      <c r="C91" s="78">
        <v>6000000</v>
      </c>
      <c r="D91" s="85"/>
      <c r="E91" s="126">
        <v>6000000</v>
      </c>
      <c r="F91" s="85"/>
      <c r="G91" s="1"/>
    </row>
    <row r="92" spans="1:7" ht="15" customHeight="1">
      <c r="A92" s="1"/>
      <c r="B92" s="26" t="s">
        <v>70</v>
      </c>
      <c r="C92" s="86">
        <v>2.01</v>
      </c>
      <c r="D92" s="87"/>
      <c r="E92" s="129">
        <v>1.71</v>
      </c>
      <c r="F92" s="87"/>
      <c r="G92" s="1"/>
    </row>
    <row r="93" spans="1:7" ht="12.75">
      <c r="A93" s="1"/>
      <c r="B93" s="35"/>
      <c r="C93" s="39"/>
      <c r="D93" s="36"/>
      <c r="E93" s="39"/>
      <c r="F93" s="36"/>
      <c r="G93" s="1"/>
    </row>
    <row r="94" spans="1:7" ht="65.25" customHeight="1">
      <c r="A94" s="1"/>
      <c r="B94" s="40" t="s">
        <v>71</v>
      </c>
      <c r="C94" s="23" t="s">
        <v>209</v>
      </c>
      <c r="D94" s="23" t="s">
        <v>210</v>
      </c>
      <c r="E94" s="23" t="s">
        <v>211</v>
      </c>
      <c r="F94" s="23" t="s">
        <v>210</v>
      </c>
      <c r="G94" s="1"/>
    </row>
    <row r="95" spans="1:7" ht="21" customHeight="1" hidden="1">
      <c r="A95" s="1"/>
      <c r="B95" s="41" t="s">
        <v>72</v>
      </c>
      <c r="C95" s="42"/>
      <c r="D95" s="42"/>
      <c r="E95" s="42"/>
      <c r="F95" s="42"/>
      <c r="G95" s="1"/>
    </row>
    <row r="96" spans="1:7" ht="12.75" hidden="1">
      <c r="A96" s="1"/>
      <c r="B96" s="41" t="s">
        <v>73</v>
      </c>
      <c r="C96" s="42"/>
      <c r="D96" s="42"/>
      <c r="E96" s="42"/>
      <c r="F96" s="42"/>
      <c r="G96" s="1"/>
    </row>
    <row r="97" spans="1:7" ht="15" customHeight="1" hidden="1">
      <c r="A97" s="1"/>
      <c r="B97" s="41" t="s">
        <v>74</v>
      </c>
      <c r="C97" s="42"/>
      <c r="D97" s="42"/>
      <c r="E97" s="42"/>
      <c r="F97" s="42"/>
      <c r="G97" s="1"/>
    </row>
    <row r="98" spans="1:7" ht="15" customHeight="1" hidden="1">
      <c r="A98" s="1"/>
      <c r="B98" s="41" t="s">
        <v>75</v>
      </c>
      <c r="C98" s="42"/>
      <c r="D98" s="42"/>
      <c r="E98" s="42"/>
      <c r="F98" s="42"/>
      <c r="G98" s="1"/>
    </row>
    <row r="99" spans="1:7" ht="15" customHeight="1" hidden="1">
      <c r="A99" s="1"/>
      <c r="B99" s="41" t="s">
        <v>76</v>
      </c>
      <c r="C99" s="42"/>
      <c r="D99" s="42"/>
      <c r="E99" s="42"/>
      <c r="F99" s="42"/>
      <c r="G99" s="1"/>
    </row>
    <row r="100" spans="1:7" ht="15" customHeight="1" hidden="1">
      <c r="A100" s="1"/>
      <c r="B100" s="41" t="s">
        <v>77</v>
      </c>
      <c r="C100" s="42"/>
      <c r="D100" s="42"/>
      <c r="E100" s="42"/>
      <c r="F100" s="42"/>
      <c r="G100" s="1"/>
    </row>
    <row r="101" spans="1:7" ht="24.75" customHeight="1" hidden="1">
      <c r="A101" s="1"/>
      <c r="B101" s="41" t="s">
        <v>78</v>
      </c>
      <c r="C101" s="42"/>
      <c r="D101" s="42"/>
      <c r="E101" s="42"/>
      <c r="F101" s="42"/>
      <c r="G101" s="1"/>
    </row>
    <row r="102" spans="1:7" ht="15" customHeight="1" hidden="1">
      <c r="A102" s="1"/>
      <c r="B102" s="41" t="s">
        <v>79</v>
      </c>
      <c r="C102" s="42"/>
      <c r="D102" s="42"/>
      <c r="E102" s="42"/>
      <c r="F102" s="42"/>
      <c r="G102" s="1"/>
    </row>
    <row r="103" spans="1:7" ht="15" customHeight="1" hidden="1">
      <c r="A103" s="1"/>
      <c r="B103" s="41" t="s">
        <v>80</v>
      </c>
      <c r="C103" s="42"/>
      <c r="D103" s="42"/>
      <c r="E103" s="42"/>
      <c r="F103" s="42"/>
      <c r="G103" s="1"/>
    </row>
    <row r="104" spans="1:7" ht="15" customHeight="1" hidden="1">
      <c r="A104" s="1"/>
      <c r="B104" s="41" t="s">
        <v>81</v>
      </c>
      <c r="C104" s="42"/>
      <c r="D104" s="42"/>
      <c r="E104" s="42"/>
      <c r="F104" s="42"/>
      <c r="G104" s="1"/>
    </row>
    <row r="105" spans="1:7" ht="15" customHeight="1" hidden="1">
      <c r="A105" s="1"/>
      <c r="B105" s="41" t="s">
        <v>82</v>
      </c>
      <c r="C105" s="42"/>
      <c r="D105" s="42"/>
      <c r="E105" s="42"/>
      <c r="F105" s="42"/>
      <c r="G105" s="1"/>
    </row>
    <row r="106" spans="1:7" ht="15" customHeight="1" hidden="1">
      <c r="A106" s="1"/>
      <c r="B106" s="41" t="s">
        <v>83</v>
      </c>
      <c r="C106" s="42"/>
      <c r="D106" s="42"/>
      <c r="E106" s="42"/>
      <c r="F106" s="42"/>
      <c r="G106" s="1"/>
    </row>
    <row r="107" spans="1:7" ht="15" customHeight="1" hidden="1">
      <c r="A107" s="1"/>
      <c r="B107" s="41" t="s">
        <v>84</v>
      </c>
      <c r="C107" s="42"/>
      <c r="D107" s="42"/>
      <c r="E107" s="42"/>
      <c r="F107" s="42"/>
      <c r="G107" s="1"/>
    </row>
    <row r="108" spans="1:7" ht="15" customHeight="1" hidden="1">
      <c r="A108" s="1"/>
      <c r="B108" s="41" t="s">
        <v>85</v>
      </c>
      <c r="C108" s="42"/>
      <c r="D108" s="42"/>
      <c r="E108" s="42"/>
      <c r="F108" s="42"/>
      <c r="G108" s="1"/>
    </row>
    <row r="109" spans="1:7" ht="15" customHeight="1" hidden="1">
      <c r="A109" s="1"/>
      <c r="B109" s="41" t="s">
        <v>86</v>
      </c>
      <c r="C109" s="42"/>
      <c r="D109" s="42"/>
      <c r="E109" s="42"/>
      <c r="F109" s="42"/>
      <c r="G109" s="1"/>
    </row>
    <row r="110" spans="1:7" ht="15" customHeight="1" hidden="1">
      <c r="A110" s="1"/>
      <c r="B110" s="41" t="s">
        <v>87</v>
      </c>
      <c r="C110" s="42"/>
      <c r="D110" s="42"/>
      <c r="E110" s="42"/>
      <c r="F110" s="42"/>
      <c r="G110" s="1"/>
    </row>
    <row r="111" spans="1:7" ht="15" customHeight="1" hidden="1">
      <c r="A111" s="1"/>
      <c r="B111" s="41" t="s">
        <v>88</v>
      </c>
      <c r="C111" s="42"/>
      <c r="D111" s="42"/>
      <c r="E111" s="42"/>
      <c r="F111" s="42"/>
      <c r="G111" s="1"/>
    </row>
    <row r="112" spans="1:7" ht="15" customHeight="1" hidden="1">
      <c r="A112" s="1"/>
      <c r="B112" s="41" t="s">
        <v>89</v>
      </c>
      <c r="C112" s="42"/>
      <c r="D112" s="42"/>
      <c r="E112" s="42"/>
      <c r="F112" s="42"/>
      <c r="G112" s="1"/>
    </row>
    <row r="113" spans="1:7" ht="20.25" customHeight="1" hidden="1">
      <c r="A113" s="1"/>
      <c r="B113" s="41" t="s">
        <v>90</v>
      </c>
      <c r="C113" s="42"/>
      <c r="D113" s="42"/>
      <c r="E113" s="42"/>
      <c r="F113" s="42"/>
      <c r="G113" s="1"/>
    </row>
    <row r="114" spans="1:7" ht="15" customHeight="1" hidden="1">
      <c r="A114" s="1"/>
      <c r="B114" s="41" t="s">
        <v>91</v>
      </c>
      <c r="C114" s="42"/>
      <c r="D114" s="42"/>
      <c r="E114" s="42"/>
      <c r="F114" s="42"/>
      <c r="G114" s="1"/>
    </row>
    <row r="115" spans="1:7" ht="15" customHeight="1" hidden="1">
      <c r="A115" s="1"/>
      <c r="B115" s="41" t="s">
        <v>92</v>
      </c>
      <c r="C115" s="29"/>
      <c r="D115" s="43"/>
      <c r="E115" s="29"/>
      <c r="F115" s="43"/>
      <c r="G115" s="1"/>
    </row>
    <row r="116" spans="1:10" ht="21.75" customHeight="1">
      <c r="A116" s="1"/>
      <c r="B116" s="26" t="s">
        <v>93</v>
      </c>
      <c r="C116" s="78">
        <v>-4430</v>
      </c>
      <c r="D116" s="82"/>
      <c r="E116" s="114">
        <v>2373</v>
      </c>
      <c r="F116" s="82"/>
      <c r="G116" s="91">
        <f>C117+C119+C120+C121+C122+C123+C124+C125+C126+C127+C128+C129+C130+C131</f>
        <v>-4430</v>
      </c>
      <c r="H116" s="91">
        <f>D117+D119+D120+D121+D122+D123+D124+D125+D126+D127+D128+D129+D130+D131</f>
        <v>0</v>
      </c>
      <c r="I116" s="91">
        <f>E117+E119+E120+E121+E122+E123+E124+E125+E126+E127+E128+E129+E130+E131</f>
        <v>2373</v>
      </c>
      <c r="J116" s="91">
        <f>F117+F119+F120+F121+F122+F123+F124+F125+F126+F127+F128+F129+F130+F131</f>
        <v>0</v>
      </c>
    </row>
    <row r="117" spans="1:10" ht="15" customHeight="1">
      <c r="A117" s="1"/>
      <c r="B117" s="26" t="s">
        <v>94</v>
      </c>
      <c r="C117" s="78">
        <v>2007</v>
      </c>
      <c r="D117" s="82"/>
      <c r="E117" s="114">
        <v>1964</v>
      </c>
      <c r="F117" s="82"/>
      <c r="G117" s="92"/>
      <c r="H117" s="93"/>
      <c r="I117" s="93"/>
      <c r="J117" s="93"/>
    </row>
    <row r="118" spans="1:10" ht="15" customHeight="1">
      <c r="A118" s="1"/>
      <c r="B118" s="26" t="s">
        <v>95</v>
      </c>
      <c r="C118" s="78">
        <v>-6437</v>
      </c>
      <c r="D118" s="82"/>
      <c r="E118" s="114">
        <v>409</v>
      </c>
      <c r="F118" s="82"/>
      <c r="G118" s="91">
        <f>C119+C120+C121+C122+C123+C124+C125+C126+C127+C128+C129+C130+C131</f>
        <v>-6437</v>
      </c>
      <c r="H118" s="91">
        <f>D119+D120+D121+D122+D123+D124+D125+D126+D127+D128+D129+D130+D131</f>
        <v>0</v>
      </c>
      <c r="I118" s="91">
        <f>E119+E120+E121+E122+E123+E124+E125+E126+E127+E128+E129+E130+E131</f>
        <v>409</v>
      </c>
      <c r="J118" s="91">
        <f>F119+F120+F121+F122+F123+F124+F125+F126+F127+F128+F129+F130+F131</f>
        <v>0</v>
      </c>
    </row>
    <row r="119" spans="1:10" ht="15" customHeight="1">
      <c r="A119" s="1"/>
      <c r="B119" s="26" t="s">
        <v>96</v>
      </c>
      <c r="C119" s="78">
        <v>3929</v>
      </c>
      <c r="D119" s="82"/>
      <c r="E119" s="114">
        <v>2758</v>
      </c>
      <c r="F119" s="82"/>
      <c r="G119" s="92"/>
      <c r="H119" s="93"/>
      <c r="I119" s="93"/>
      <c r="J119" s="93"/>
    </row>
    <row r="120" spans="1:10" ht="21" customHeight="1">
      <c r="A120" s="1"/>
      <c r="B120" s="26" t="s">
        <v>97</v>
      </c>
      <c r="C120" s="78"/>
      <c r="D120" s="82"/>
      <c r="E120" s="114"/>
      <c r="F120" s="82"/>
      <c r="G120" s="92"/>
      <c r="H120" s="93"/>
      <c r="I120" s="93"/>
      <c r="J120" s="93"/>
    </row>
    <row r="121" spans="1:10" ht="15" customHeight="1">
      <c r="A121" s="1"/>
      <c r="B121" s="26" t="s">
        <v>98</v>
      </c>
      <c r="C121" s="78">
        <v>-294</v>
      </c>
      <c r="D121" s="82"/>
      <c r="E121" s="114">
        <v>44</v>
      </c>
      <c r="F121" s="82"/>
      <c r="G121" s="92"/>
      <c r="H121" s="93"/>
      <c r="I121" s="93"/>
      <c r="J121" s="93"/>
    </row>
    <row r="122" spans="1:10" ht="20.25" customHeight="1">
      <c r="A122" s="1"/>
      <c r="B122" s="26" t="s">
        <v>99</v>
      </c>
      <c r="C122" s="78">
        <v>-13</v>
      </c>
      <c r="D122" s="82"/>
      <c r="E122" s="114">
        <v>-1</v>
      </c>
      <c r="F122" s="82"/>
      <c r="G122" s="92"/>
      <c r="H122" s="93"/>
      <c r="I122" s="93"/>
      <c r="J122" s="93"/>
    </row>
    <row r="123" spans="1:10" ht="15" customHeight="1">
      <c r="A123" s="1"/>
      <c r="B123" s="26" t="s">
        <v>100</v>
      </c>
      <c r="C123" s="80">
        <v>-152</v>
      </c>
      <c r="D123" s="84"/>
      <c r="E123" s="116">
        <v>697</v>
      </c>
      <c r="F123" s="84"/>
      <c r="G123" s="92"/>
      <c r="H123" s="93"/>
      <c r="I123" s="93"/>
      <c r="J123" s="93"/>
    </row>
    <row r="124" spans="1:10" ht="20.25" customHeight="1">
      <c r="A124" s="1"/>
      <c r="B124" s="26" t="s">
        <v>101</v>
      </c>
      <c r="C124" s="78">
        <v>1234</v>
      </c>
      <c r="D124" s="82"/>
      <c r="E124" s="114">
        <v>461</v>
      </c>
      <c r="F124" s="82"/>
      <c r="G124" s="92"/>
      <c r="H124" s="93"/>
      <c r="I124" s="93"/>
      <c r="J124" s="93"/>
    </row>
    <row r="125" spans="1:10" ht="15.75" customHeight="1">
      <c r="A125" s="1"/>
      <c r="B125" s="26" t="s">
        <v>102</v>
      </c>
      <c r="C125" s="78">
        <v>-1102</v>
      </c>
      <c r="D125" s="82"/>
      <c r="E125" s="114">
        <v>-602</v>
      </c>
      <c r="F125" s="82"/>
      <c r="G125" s="92"/>
      <c r="H125" s="93"/>
      <c r="I125" s="93"/>
      <c r="J125" s="93"/>
    </row>
    <row r="126" spans="1:10" ht="15" customHeight="1">
      <c r="A126" s="1"/>
      <c r="B126" s="26" t="s">
        <v>103</v>
      </c>
      <c r="C126" s="78">
        <v>-5912</v>
      </c>
      <c r="D126" s="82"/>
      <c r="E126" s="114">
        <v>2614</v>
      </c>
      <c r="F126" s="82"/>
      <c r="G126" s="92"/>
      <c r="H126" s="93"/>
      <c r="I126" s="93"/>
      <c r="J126" s="93"/>
    </row>
    <row r="127" spans="1:10" ht="15" customHeight="1">
      <c r="A127" s="1"/>
      <c r="B127" s="26" t="s">
        <v>104</v>
      </c>
      <c r="C127" s="78">
        <v>-4632</v>
      </c>
      <c r="D127" s="82"/>
      <c r="E127" s="114">
        <v>-5305</v>
      </c>
      <c r="F127" s="82"/>
      <c r="G127" s="92"/>
      <c r="H127" s="93"/>
      <c r="I127" s="93"/>
      <c r="J127" s="93"/>
    </row>
    <row r="128" spans="1:10" ht="30.75" customHeight="1">
      <c r="A128" s="1"/>
      <c r="B128" s="26" t="s">
        <v>105</v>
      </c>
      <c r="C128" s="78">
        <v>783</v>
      </c>
      <c r="D128" s="82"/>
      <c r="E128" s="114">
        <v>12</v>
      </c>
      <c r="F128" s="82"/>
      <c r="G128" s="92"/>
      <c r="H128" s="93"/>
      <c r="I128" s="93"/>
      <c r="J128" s="93"/>
    </row>
    <row r="129" spans="1:10" ht="26.25" customHeight="1">
      <c r="A129" s="1"/>
      <c r="B129" s="26" t="s">
        <v>106</v>
      </c>
      <c r="C129" s="78">
        <v>37</v>
      </c>
      <c r="D129" s="82"/>
      <c r="E129" s="114">
        <v>-334</v>
      </c>
      <c r="F129" s="82"/>
      <c r="G129" s="92"/>
      <c r="H129" s="93"/>
      <c r="I129" s="93"/>
      <c r="J129" s="93"/>
    </row>
    <row r="130" spans="1:10" ht="27" customHeight="1">
      <c r="A130" s="1"/>
      <c r="B130" s="26" t="s">
        <v>107</v>
      </c>
      <c r="C130" s="78">
        <v>-315</v>
      </c>
      <c r="D130" s="82"/>
      <c r="E130" s="114">
        <v>65</v>
      </c>
      <c r="F130" s="82"/>
      <c r="G130" s="92"/>
      <c r="H130" s="93"/>
      <c r="I130" s="93"/>
      <c r="J130" s="93"/>
    </row>
    <row r="131" spans="1:10" ht="15" customHeight="1">
      <c r="A131" s="1"/>
      <c r="B131" s="26" t="s">
        <v>108</v>
      </c>
      <c r="C131" s="78"/>
      <c r="D131" s="82"/>
      <c r="E131" s="114"/>
      <c r="F131" s="82"/>
      <c r="G131" s="92"/>
      <c r="H131" s="93"/>
      <c r="I131" s="93"/>
      <c r="J131" s="93"/>
    </row>
    <row r="132" spans="1:10" ht="20.25" customHeight="1">
      <c r="A132" s="1"/>
      <c r="B132" s="26" t="s">
        <v>109</v>
      </c>
      <c r="C132" s="78">
        <v>1599</v>
      </c>
      <c r="D132" s="82"/>
      <c r="E132" s="114">
        <v>-4262</v>
      </c>
      <c r="F132" s="82"/>
      <c r="G132" s="94">
        <f>G133+G145</f>
        <v>1599</v>
      </c>
      <c r="H132" s="94">
        <f>H133+H145</f>
        <v>0</v>
      </c>
      <c r="I132" s="94">
        <f>I133+I145</f>
        <v>-4262</v>
      </c>
      <c r="J132" s="94">
        <f>J133+J145</f>
        <v>0</v>
      </c>
    </row>
    <row r="133" spans="1:10" ht="15" customHeight="1">
      <c r="A133" s="1"/>
      <c r="B133" s="26" t="s">
        <v>110</v>
      </c>
      <c r="C133" s="78">
        <v>3055</v>
      </c>
      <c r="D133" s="82"/>
      <c r="E133" s="114">
        <v>1</v>
      </c>
      <c r="F133" s="82"/>
      <c r="G133" s="94">
        <f>C134+C135+C136+C140+C141+C142+C143+C144</f>
        <v>3055</v>
      </c>
      <c r="H133" s="94">
        <f>D134+D135+D136+D140+D141+D142+D143+D144</f>
        <v>0</v>
      </c>
      <c r="I133" s="94">
        <f>E134+E135+E136+E140+E141+E142+E143+E144</f>
        <v>1</v>
      </c>
      <c r="J133" s="94">
        <f>F134+F135+F136+F140+F141+F142+F143+F144</f>
        <v>0</v>
      </c>
    </row>
    <row r="134" spans="1:10" ht="20.25" customHeight="1">
      <c r="A134" s="1"/>
      <c r="B134" s="26" t="s">
        <v>111</v>
      </c>
      <c r="C134" s="78"/>
      <c r="D134" s="82"/>
      <c r="E134" s="114"/>
      <c r="F134" s="82"/>
      <c r="G134" s="92"/>
      <c r="H134" s="93"/>
      <c r="I134" s="93"/>
      <c r="J134" s="93"/>
    </row>
    <row r="135" spans="1:10" ht="20.25" customHeight="1">
      <c r="A135" s="1"/>
      <c r="B135" s="26" t="s">
        <v>112</v>
      </c>
      <c r="C135" s="78">
        <v>13</v>
      </c>
      <c r="D135" s="82"/>
      <c r="E135" s="114">
        <v>1</v>
      </c>
      <c r="F135" s="82"/>
      <c r="G135" s="92"/>
      <c r="H135" s="93"/>
      <c r="I135" s="93"/>
      <c r="J135" s="93"/>
    </row>
    <row r="136" spans="1:10" ht="20.25" customHeight="1">
      <c r="A136" s="1"/>
      <c r="B136" s="26" t="s">
        <v>113</v>
      </c>
      <c r="C136" s="78"/>
      <c r="D136" s="82"/>
      <c r="E136" s="114"/>
      <c r="F136" s="82"/>
      <c r="G136" s="92"/>
      <c r="H136" s="93"/>
      <c r="I136" s="93"/>
      <c r="J136" s="93"/>
    </row>
    <row r="137" spans="1:10" ht="15" customHeight="1">
      <c r="A137" s="1"/>
      <c r="B137" s="26" t="s">
        <v>114</v>
      </c>
      <c r="C137" s="78"/>
      <c r="D137" s="82"/>
      <c r="E137" s="114"/>
      <c r="F137" s="82"/>
      <c r="G137" s="92"/>
      <c r="H137" s="93"/>
      <c r="I137" s="93"/>
      <c r="J137" s="93"/>
    </row>
    <row r="138" spans="1:10" ht="15" customHeight="1">
      <c r="A138" s="1"/>
      <c r="B138" s="26" t="s">
        <v>115</v>
      </c>
      <c r="C138" s="78"/>
      <c r="D138" s="82"/>
      <c r="E138" s="114"/>
      <c r="F138" s="82"/>
      <c r="G138" s="92"/>
      <c r="H138" s="93"/>
      <c r="I138" s="93"/>
      <c r="J138" s="93"/>
    </row>
    <row r="139" spans="1:10" ht="15" customHeight="1">
      <c r="A139" s="1"/>
      <c r="B139" s="26" t="s">
        <v>116</v>
      </c>
      <c r="C139" s="77"/>
      <c r="D139" s="84"/>
      <c r="E139" s="115"/>
      <c r="F139" s="84"/>
      <c r="G139" s="92"/>
      <c r="H139" s="93"/>
      <c r="I139" s="93"/>
      <c r="J139" s="93"/>
    </row>
    <row r="140" spans="1:10" ht="21" customHeight="1">
      <c r="A140" s="1"/>
      <c r="B140" s="26" t="s">
        <v>117</v>
      </c>
      <c r="C140" s="78">
        <v>3042</v>
      </c>
      <c r="D140" s="82"/>
      <c r="E140" s="114"/>
      <c r="F140" s="82"/>
      <c r="G140" s="92"/>
      <c r="H140" s="93"/>
      <c r="I140" s="93"/>
      <c r="J140" s="93"/>
    </row>
    <row r="141" spans="1:10" ht="20.25" customHeight="1">
      <c r="A141" s="1"/>
      <c r="B141" s="26" t="s">
        <v>118</v>
      </c>
      <c r="C141" s="78"/>
      <c r="D141" s="82"/>
      <c r="E141" s="114"/>
      <c r="F141" s="82"/>
      <c r="G141" s="92"/>
      <c r="H141" s="93"/>
      <c r="I141" s="93"/>
      <c r="J141" s="93"/>
    </row>
    <row r="142" spans="1:10" ht="15" customHeight="1">
      <c r="A142" s="1"/>
      <c r="B142" s="26" t="s">
        <v>119</v>
      </c>
      <c r="C142" s="78"/>
      <c r="D142" s="82"/>
      <c r="E142" s="114"/>
      <c r="F142" s="82"/>
      <c r="G142" s="92"/>
      <c r="H142" s="93"/>
      <c r="I142" s="93"/>
      <c r="J142" s="93"/>
    </row>
    <row r="143" spans="1:10" ht="15" customHeight="1">
      <c r="A143" s="1"/>
      <c r="B143" s="26" t="s">
        <v>120</v>
      </c>
      <c r="C143" s="78"/>
      <c r="D143" s="82"/>
      <c r="E143" s="114"/>
      <c r="F143" s="82"/>
      <c r="G143" s="92"/>
      <c r="H143" s="93"/>
      <c r="I143" s="93"/>
      <c r="J143" s="93"/>
    </row>
    <row r="144" spans="1:10" ht="15" customHeight="1">
      <c r="A144" s="1"/>
      <c r="B144" s="26" t="s">
        <v>121</v>
      </c>
      <c r="C144" s="78"/>
      <c r="D144" s="82"/>
      <c r="E144" s="114"/>
      <c r="F144" s="82"/>
      <c r="G144" s="92"/>
      <c r="H144" s="93"/>
      <c r="I144" s="93"/>
      <c r="J144" s="93"/>
    </row>
    <row r="145" spans="1:10" ht="21" customHeight="1">
      <c r="A145" s="1"/>
      <c r="B145" s="26" t="s">
        <v>122</v>
      </c>
      <c r="C145" s="78">
        <v>-1456</v>
      </c>
      <c r="D145" s="82"/>
      <c r="E145" s="114">
        <v>-4263</v>
      </c>
      <c r="F145" s="82"/>
      <c r="G145" s="94">
        <f>C146+C147+C148+C152+C153+C154+C155</f>
        <v>-1456</v>
      </c>
      <c r="H145" s="94">
        <f>D146+D147+D148+D152+D153+D154+D155</f>
        <v>0</v>
      </c>
      <c r="I145" s="94">
        <f>E146+E147+E148+E152+E153+E154+E155</f>
        <v>-4263</v>
      </c>
      <c r="J145" s="94">
        <f>F146+F147+F148+F152+F153+F154+F155</f>
        <v>0</v>
      </c>
    </row>
    <row r="146" spans="1:10" ht="21" customHeight="1">
      <c r="A146" s="1"/>
      <c r="B146" s="26" t="s">
        <v>123</v>
      </c>
      <c r="C146" s="78">
        <v>-17</v>
      </c>
      <c r="D146" s="82"/>
      <c r="E146" s="114">
        <v>-8</v>
      </c>
      <c r="F146" s="82"/>
      <c r="G146" s="92"/>
      <c r="H146" s="93"/>
      <c r="I146" s="93"/>
      <c r="J146" s="93"/>
    </row>
    <row r="147" spans="1:10" ht="21" customHeight="1">
      <c r="A147" s="1"/>
      <c r="B147" s="26" t="s">
        <v>124</v>
      </c>
      <c r="C147" s="78">
        <v>-1113</v>
      </c>
      <c r="D147" s="82"/>
      <c r="E147" s="114">
        <v>-2158</v>
      </c>
      <c r="F147" s="82"/>
      <c r="G147" s="92"/>
      <c r="H147" s="93"/>
      <c r="I147" s="93"/>
      <c r="J147" s="93"/>
    </row>
    <row r="148" spans="1:10" ht="21" customHeight="1">
      <c r="A148" s="1"/>
      <c r="B148" s="26" t="s">
        <v>125</v>
      </c>
      <c r="C148" s="78">
        <v>-160</v>
      </c>
      <c r="D148" s="82"/>
      <c r="E148" s="114">
        <v>-1997</v>
      </c>
      <c r="F148" s="82"/>
      <c r="G148" s="92"/>
      <c r="H148" s="93"/>
      <c r="I148" s="93"/>
      <c r="J148" s="93"/>
    </row>
    <row r="149" spans="1:10" ht="15" customHeight="1">
      <c r="A149" s="1"/>
      <c r="B149" s="26" t="s">
        <v>126</v>
      </c>
      <c r="C149" s="80">
        <v>-160</v>
      </c>
      <c r="D149" s="84"/>
      <c r="E149" s="116">
        <v>-1997</v>
      </c>
      <c r="F149" s="84"/>
      <c r="G149" s="92"/>
      <c r="H149" s="93"/>
      <c r="I149" s="93"/>
      <c r="J149" s="93"/>
    </row>
    <row r="150" spans="1:10" ht="15" customHeight="1">
      <c r="A150" s="1"/>
      <c r="B150" s="26" t="s">
        <v>127</v>
      </c>
      <c r="C150" s="78"/>
      <c r="D150" s="82"/>
      <c r="E150" s="114"/>
      <c r="F150" s="82"/>
      <c r="G150" s="92"/>
      <c r="H150" s="93"/>
      <c r="I150" s="93"/>
      <c r="J150" s="93"/>
    </row>
    <row r="151" spans="1:10" ht="15" customHeight="1">
      <c r="A151" s="1"/>
      <c r="B151" s="26" t="s">
        <v>128</v>
      </c>
      <c r="C151" s="78"/>
      <c r="D151" s="82"/>
      <c r="E151" s="114"/>
      <c r="F151" s="82"/>
      <c r="G151" s="92"/>
      <c r="H151" s="93"/>
      <c r="I151" s="93"/>
      <c r="J151" s="93"/>
    </row>
    <row r="152" spans="1:10" ht="15" customHeight="1">
      <c r="A152" s="1"/>
      <c r="B152" s="26" t="s">
        <v>129</v>
      </c>
      <c r="C152" s="78"/>
      <c r="D152" s="82"/>
      <c r="E152" s="114"/>
      <c r="F152" s="82"/>
      <c r="G152" s="92"/>
      <c r="H152" s="93"/>
      <c r="I152" s="93"/>
      <c r="J152" s="93"/>
    </row>
    <row r="153" spans="1:10" ht="21" customHeight="1">
      <c r="A153" s="1"/>
      <c r="B153" s="26" t="s">
        <v>130</v>
      </c>
      <c r="C153" s="78"/>
      <c r="D153" s="82"/>
      <c r="E153" s="114">
        <v>-100</v>
      </c>
      <c r="F153" s="82"/>
      <c r="G153" s="92"/>
      <c r="H153" s="93"/>
      <c r="I153" s="93"/>
      <c r="J153" s="93"/>
    </row>
    <row r="154" spans="1:10" ht="15" customHeight="1">
      <c r="A154" s="1"/>
      <c r="B154" s="26" t="s">
        <v>131</v>
      </c>
      <c r="C154" s="78"/>
      <c r="D154" s="82"/>
      <c r="E154" s="114"/>
      <c r="F154" s="82"/>
      <c r="G154" s="92"/>
      <c r="H154" s="93"/>
      <c r="I154" s="93"/>
      <c r="J154" s="93"/>
    </row>
    <row r="155" spans="1:10" ht="15" customHeight="1">
      <c r="A155" s="1"/>
      <c r="B155" s="26" t="s">
        <v>132</v>
      </c>
      <c r="C155" s="78">
        <v>-166</v>
      </c>
      <c r="D155" s="82"/>
      <c r="E155" s="114"/>
      <c r="F155" s="82"/>
      <c r="G155" s="92"/>
      <c r="H155" s="93"/>
      <c r="I155" s="93"/>
      <c r="J155" s="93"/>
    </row>
    <row r="156" spans="1:10" ht="21" customHeight="1">
      <c r="A156" s="1"/>
      <c r="B156" s="26" t="s">
        <v>133</v>
      </c>
      <c r="C156" s="78">
        <v>295</v>
      </c>
      <c r="D156" s="82"/>
      <c r="E156" s="114">
        <v>-44</v>
      </c>
      <c r="F156" s="82"/>
      <c r="G156" s="94">
        <f>G157+G165</f>
        <v>295</v>
      </c>
      <c r="H156" s="94">
        <f>H157+H165</f>
        <v>0</v>
      </c>
      <c r="I156" s="94">
        <f>I157+I165</f>
        <v>-44</v>
      </c>
      <c r="J156" s="94">
        <f>J157+J165</f>
        <v>0</v>
      </c>
    </row>
    <row r="157" spans="1:10" ht="15" customHeight="1">
      <c r="A157" s="1"/>
      <c r="B157" s="26" t="s">
        <v>134</v>
      </c>
      <c r="C157" s="78">
        <v>295</v>
      </c>
      <c r="D157" s="82"/>
      <c r="E157" s="114"/>
      <c r="F157" s="82"/>
      <c r="G157" s="94">
        <f>C158+C159+C160+C161+C162+C163+C164</f>
        <v>295</v>
      </c>
      <c r="H157" s="94">
        <f>D158+D159+D160+D161+D162+D163+D164</f>
        <v>0</v>
      </c>
      <c r="I157" s="94">
        <f>E158+E159+E160+E161+E162+E163+E164</f>
        <v>0</v>
      </c>
      <c r="J157" s="94">
        <f>F158+F159+F160+F161+F162+F163+F164</f>
        <v>0</v>
      </c>
    </row>
    <row r="158" spans="1:10" ht="21" customHeight="1">
      <c r="A158" s="1"/>
      <c r="B158" s="26" t="s">
        <v>135</v>
      </c>
      <c r="C158" s="78"/>
      <c r="D158" s="82"/>
      <c r="E158" s="114"/>
      <c r="F158" s="82"/>
      <c r="G158" s="92"/>
      <c r="H158" s="93"/>
      <c r="I158" s="93"/>
      <c r="J158" s="93"/>
    </row>
    <row r="159" spans="1:10" ht="30.75" customHeight="1">
      <c r="A159" s="1"/>
      <c r="B159" s="26" t="s">
        <v>136</v>
      </c>
      <c r="C159" s="78"/>
      <c r="D159" s="82"/>
      <c r="E159" s="114"/>
      <c r="F159" s="82"/>
      <c r="G159" s="92"/>
      <c r="H159" s="93"/>
      <c r="I159" s="93"/>
      <c r="J159" s="93"/>
    </row>
    <row r="160" spans="1:10" ht="21" customHeight="1">
      <c r="A160" s="1"/>
      <c r="B160" s="26" t="s">
        <v>137</v>
      </c>
      <c r="C160" s="78"/>
      <c r="D160" s="82"/>
      <c r="E160" s="114"/>
      <c r="F160" s="82"/>
      <c r="G160" s="92"/>
      <c r="H160" s="93"/>
      <c r="I160" s="93"/>
      <c r="J160" s="93"/>
    </row>
    <row r="161" spans="1:10" ht="34.5" customHeight="1">
      <c r="A161" s="1"/>
      <c r="B161" s="26" t="s">
        <v>138</v>
      </c>
      <c r="C161" s="78"/>
      <c r="D161" s="82"/>
      <c r="E161" s="114"/>
      <c r="F161" s="82"/>
      <c r="G161" s="92"/>
      <c r="H161" s="93"/>
      <c r="I161" s="93"/>
      <c r="J161" s="93"/>
    </row>
    <row r="162" spans="1:10" ht="21" customHeight="1">
      <c r="A162" s="1"/>
      <c r="B162" s="26" t="s">
        <v>139</v>
      </c>
      <c r="C162" s="77"/>
      <c r="D162" s="84"/>
      <c r="E162" s="115"/>
      <c r="F162" s="84"/>
      <c r="G162" s="92"/>
      <c r="H162" s="93"/>
      <c r="I162" s="93"/>
      <c r="J162" s="93"/>
    </row>
    <row r="163" spans="1:10" ht="15" customHeight="1">
      <c r="A163" s="1"/>
      <c r="B163" s="26" t="s">
        <v>140</v>
      </c>
      <c r="C163" s="78"/>
      <c r="D163" s="82"/>
      <c r="E163" s="114"/>
      <c r="F163" s="82"/>
      <c r="G163" s="92"/>
      <c r="H163" s="93"/>
      <c r="I163" s="93"/>
      <c r="J163" s="93"/>
    </row>
    <row r="164" spans="1:10" ht="15" customHeight="1">
      <c r="A164" s="1"/>
      <c r="B164" s="26" t="s">
        <v>141</v>
      </c>
      <c r="C164" s="78">
        <v>295</v>
      </c>
      <c r="D164" s="82"/>
      <c r="E164" s="114"/>
      <c r="F164" s="82"/>
      <c r="G164" s="92"/>
      <c r="H164" s="93"/>
      <c r="I164" s="93"/>
      <c r="J164" s="93"/>
    </row>
    <row r="165" spans="1:10" ht="15" customHeight="1">
      <c r="A165" s="1"/>
      <c r="B165" s="26" t="s">
        <v>142</v>
      </c>
      <c r="C165" s="78"/>
      <c r="D165" s="82"/>
      <c r="E165" s="114">
        <v>-44</v>
      </c>
      <c r="F165" s="82"/>
      <c r="G165" s="94">
        <f>C166+C167+C168+C169+C170+C171+C172+C173+C174+C175+C176+C177</f>
        <v>0</v>
      </c>
      <c r="H165" s="94">
        <f>D166+D167+D168+D169+D170+D171+D172+D173+D174+D175+D176+D177</f>
        <v>0</v>
      </c>
      <c r="I165" s="94">
        <f>E166+E167+E168+E169+E170+E171+E172+E173+E174+E175+E176+E177</f>
        <v>-44</v>
      </c>
      <c r="J165" s="94">
        <f>F166+F167+F168+F169+F170+F171+F172+F173+F174+F175+F176+F177</f>
        <v>0</v>
      </c>
    </row>
    <row r="166" spans="1:10" ht="21" customHeight="1">
      <c r="A166" s="1"/>
      <c r="B166" s="26" t="s">
        <v>143</v>
      </c>
      <c r="C166" s="78"/>
      <c r="D166" s="82"/>
      <c r="E166" s="114"/>
      <c r="F166" s="82"/>
      <c r="G166" s="92"/>
      <c r="H166" s="93"/>
      <c r="I166" s="93"/>
      <c r="J166" s="93"/>
    </row>
    <row r="167" spans="1:10" ht="33.75" customHeight="1">
      <c r="A167" s="1"/>
      <c r="B167" s="26" t="s">
        <v>144</v>
      </c>
      <c r="C167" s="78"/>
      <c r="D167" s="82"/>
      <c r="E167" s="114"/>
      <c r="F167" s="82"/>
      <c r="G167" s="92"/>
      <c r="H167" s="93"/>
      <c r="I167" s="93"/>
      <c r="J167" s="93"/>
    </row>
    <row r="168" spans="1:10" ht="21" customHeight="1">
      <c r="A168" s="1"/>
      <c r="B168" s="26" t="s">
        <v>145</v>
      </c>
      <c r="C168" s="78"/>
      <c r="D168" s="82"/>
      <c r="E168" s="114"/>
      <c r="F168" s="82"/>
      <c r="G168" s="92"/>
      <c r="H168" s="93"/>
      <c r="I168" s="93"/>
      <c r="J168" s="93"/>
    </row>
    <row r="169" spans="1:10" ht="35.25" customHeight="1">
      <c r="A169" s="1"/>
      <c r="B169" s="26" t="s">
        <v>146</v>
      </c>
      <c r="C169" s="78"/>
      <c r="D169" s="82"/>
      <c r="E169" s="114"/>
      <c r="F169" s="82"/>
      <c r="G169" s="92"/>
      <c r="H169" s="93"/>
      <c r="I169" s="93"/>
      <c r="J169" s="93"/>
    </row>
    <row r="170" spans="1:10" ht="15" customHeight="1">
      <c r="A170" s="1"/>
      <c r="B170" s="26" t="s">
        <v>147</v>
      </c>
      <c r="C170" s="78"/>
      <c r="D170" s="82"/>
      <c r="E170" s="114"/>
      <c r="F170" s="82"/>
      <c r="G170" s="92"/>
      <c r="H170" s="93"/>
      <c r="I170" s="93"/>
      <c r="J170" s="93"/>
    </row>
    <row r="171" spans="1:10" ht="15" customHeight="1">
      <c r="A171" s="1"/>
      <c r="B171" s="26" t="s">
        <v>148</v>
      </c>
      <c r="C171" s="78"/>
      <c r="D171" s="82"/>
      <c r="E171" s="114"/>
      <c r="F171" s="82"/>
      <c r="G171" s="92"/>
      <c r="H171" s="93"/>
      <c r="I171" s="93"/>
      <c r="J171" s="93"/>
    </row>
    <row r="172" spans="1:10" ht="21" customHeight="1">
      <c r="A172" s="1"/>
      <c r="B172" s="26" t="s">
        <v>149</v>
      </c>
      <c r="C172" s="77"/>
      <c r="D172" s="84"/>
      <c r="E172" s="115"/>
      <c r="F172" s="84"/>
      <c r="G172" s="92"/>
      <c r="H172" s="93"/>
      <c r="I172" s="93"/>
      <c r="J172" s="93"/>
    </row>
    <row r="173" spans="1:10" ht="21" customHeight="1">
      <c r="A173" s="1"/>
      <c r="B173" s="26" t="s">
        <v>150</v>
      </c>
      <c r="C173" s="78"/>
      <c r="D173" s="82"/>
      <c r="E173" s="114"/>
      <c r="F173" s="82"/>
      <c r="G173" s="92"/>
      <c r="H173" s="93"/>
      <c r="I173" s="93"/>
      <c r="J173" s="93"/>
    </row>
    <row r="174" spans="1:10" ht="15" customHeight="1">
      <c r="A174" s="1"/>
      <c r="B174" s="26" t="s">
        <v>151</v>
      </c>
      <c r="C174" s="78"/>
      <c r="D174" s="82"/>
      <c r="E174" s="114"/>
      <c r="F174" s="82"/>
      <c r="G174" s="92"/>
      <c r="H174" s="93"/>
      <c r="I174" s="93"/>
      <c r="J174" s="93"/>
    </row>
    <row r="175" spans="1:10" ht="21" customHeight="1">
      <c r="A175" s="1"/>
      <c r="B175" s="26" t="s">
        <v>152</v>
      </c>
      <c r="C175" s="78"/>
      <c r="D175" s="82"/>
      <c r="E175" s="114"/>
      <c r="F175" s="82"/>
      <c r="G175" s="92"/>
      <c r="H175" s="93"/>
      <c r="I175" s="93"/>
      <c r="J175" s="93"/>
    </row>
    <row r="176" spans="1:10" ht="15" customHeight="1">
      <c r="A176" s="1"/>
      <c r="B176" s="26" t="s">
        <v>153</v>
      </c>
      <c r="C176" s="78"/>
      <c r="D176" s="82"/>
      <c r="E176" s="114">
        <v>-44</v>
      </c>
      <c r="F176" s="82"/>
      <c r="G176" s="92"/>
      <c r="H176" s="93"/>
      <c r="I176" s="93"/>
      <c r="J176" s="93"/>
    </row>
    <row r="177" spans="1:10" ht="15" customHeight="1">
      <c r="A177" s="1"/>
      <c r="B177" s="26" t="s">
        <v>154</v>
      </c>
      <c r="C177" s="78"/>
      <c r="D177" s="82"/>
      <c r="E177" s="114"/>
      <c r="F177" s="82"/>
      <c r="G177" s="92"/>
      <c r="H177" s="93"/>
      <c r="I177" s="93"/>
      <c r="J177" s="93"/>
    </row>
    <row r="178" spans="1:10" ht="24">
      <c r="A178" s="1"/>
      <c r="B178" s="26" t="s">
        <v>155</v>
      </c>
      <c r="C178" s="78">
        <v>-2536</v>
      </c>
      <c r="D178" s="82"/>
      <c r="E178" s="114">
        <v>-1933</v>
      </c>
      <c r="F178" s="82"/>
      <c r="G178" s="94">
        <f>G116+G132+G156</f>
        <v>-2536</v>
      </c>
      <c r="H178" s="94">
        <f>H116+H132+H156</f>
        <v>0</v>
      </c>
      <c r="I178" s="94">
        <f>I116+I132+I156</f>
        <v>-1933</v>
      </c>
      <c r="J178" s="94">
        <f>J116+J132+J156</f>
        <v>0</v>
      </c>
    </row>
    <row r="179" spans="1:7" ht="21" customHeight="1">
      <c r="A179" s="1"/>
      <c r="B179" s="26" t="s">
        <v>156</v>
      </c>
      <c r="C179" s="78"/>
      <c r="D179" s="82"/>
      <c r="E179" s="114"/>
      <c r="F179" s="82"/>
      <c r="G179" s="1"/>
    </row>
    <row r="180" spans="1:7" ht="29.25" customHeight="1">
      <c r="A180" s="1"/>
      <c r="B180" s="26" t="s">
        <v>157</v>
      </c>
      <c r="C180" s="78"/>
      <c r="D180" s="82"/>
      <c r="E180" s="114"/>
      <c r="F180" s="82"/>
      <c r="G180" s="1"/>
    </row>
    <row r="181" spans="1:7" ht="15" customHeight="1">
      <c r="A181" s="1"/>
      <c r="B181" s="26" t="s">
        <v>158</v>
      </c>
      <c r="C181" s="80">
        <v>4427</v>
      </c>
      <c r="D181" s="84"/>
      <c r="E181" s="116">
        <v>3013</v>
      </c>
      <c r="F181" s="84"/>
      <c r="G181" s="1"/>
    </row>
    <row r="182" spans="1:7" ht="21" customHeight="1">
      <c r="A182" s="1"/>
      <c r="B182" s="26" t="s">
        <v>159</v>
      </c>
      <c r="C182" s="78">
        <v>1891</v>
      </c>
      <c r="D182" s="82"/>
      <c r="E182" s="114">
        <v>1080</v>
      </c>
      <c r="F182" s="82"/>
      <c r="G182" s="1"/>
    </row>
    <row r="183" spans="1:7" ht="12.75">
      <c r="A183" s="1"/>
      <c r="B183" s="70"/>
      <c r="C183" s="68"/>
      <c r="D183" s="68"/>
      <c r="E183" s="68"/>
      <c r="F183" s="68"/>
      <c r="G183" s="89">
        <f>G117+G119+G120+G121+G122+G123+G124+G125+G126+G127+G128+G129+G130+G131+G134+G135+G136+G140+G141+G142+G143+G144+G146+G147+G148+G152+G153+G154+G155+G158+G159+G160+G161+G162+G163+G164+G166+G167+G168+G169+G170+G171+G172+G173+G174+G175+G176+G177+G181</f>
        <v>0</v>
      </c>
    </row>
    <row r="184" spans="1:7" ht="12.75">
      <c r="A184" s="1"/>
      <c r="B184" s="35"/>
      <c r="C184" s="68"/>
      <c r="D184" s="68"/>
      <c r="E184" s="68"/>
      <c r="F184" s="68"/>
      <c r="G184" s="1"/>
    </row>
    <row r="185" spans="1:7" ht="57" customHeight="1">
      <c r="A185" s="1"/>
      <c r="B185" s="40" t="s">
        <v>160</v>
      </c>
      <c r="C185" s="23" t="s">
        <v>205</v>
      </c>
      <c r="D185" s="23" t="s">
        <v>208</v>
      </c>
      <c r="E185" s="23" t="s">
        <v>206</v>
      </c>
      <c r="F185" s="23" t="s">
        <v>207</v>
      </c>
      <c r="G185" s="1"/>
    </row>
    <row r="186" spans="1:7" ht="15" customHeight="1">
      <c r="A186" s="1"/>
      <c r="B186" s="26" t="s">
        <v>161</v>
      </c>
      <c r="C186" s="29"/>
      <c r="D186" s="29"/>
      <c r="E186" s="29"/>
      <c r="F186" s="33"/>
      <c r="G186" s="1"/>
    </row>
    <row r="187" spans="1:7" ht="21" customHeight="1">
      <c r="A187" s="1"/>
      <c r="B187" s="26" t="s">
        <v>162</v>
      </c>
      <c r="C187" s="25">
        <v>83</v>
      </c>
      <c r="D187" s="25">
        <v>83</v>
      </c>
      <c r="E187" s="117">
        <v>2150</v>
      </c>
      <c r="F187" s="75">
        <v>2150</v>
      </c>
      <c r="G187" s="1"/>
    </row>
    <row r="188" spans="1:7" ht="15" customHeight="1">
      <c r="A188" s="1"/>
      <c r="B188" s="26" t="s">
        <v>163</v>
      </c>
      <c r="C188" s="25"/>
      <c r="D188" s="25"/>
      <c r="E188" s="75">
        <v>2000</v>
      </c>
      <c r="F188" s="75">
        <v>2000</v>
      </c>
      <c r="G188" s="1"/>
    </row>
    <row r="189" spans="1:7" ht="15" customHeight="1">
      <c r="A189" s="1"/>
      <c r="B189" s="26" t="s">
        <v>164</v>
      </c>
      <c r="C189" s="25"/>
      <c r="D189" s="25"/>
      <c r="E189" s="117"/>
      <c r="F189" s="75"/>
      <c r="G189" s="1"/>
    </row>
    <row r="190" spans="1:7" ht="15" customHeight="1">
      <c r="A190" s="1"/>
      <c r="B190" s="26" t="s">
        <v>165</v>
      </c>
      <c r="C190" s="25"/>
      <c r="D190" s="25"/>
      <c r="E190" s="117"/>
      <c r="F190" s="75"/>
      <c r="G190" s="1"/>
    </row>
    <row r="191" spans="1:7" ht="21" customHeight="1">
      <c r="A191" s="1"/>
      <c r="B191" s="26" t="s">
        <v>166</v>
      </c>
      <c r="C191" s="25"/>
      <c r="D191" s="25"/>
      <c r="E191" s="117">
        <v>138</v>
      </c>
      <c r="F191" s="75">
        <v>138</v>
      </c>
      <c r="G191" s="1"/>
    </row>
    <row r="192" spans="1:7" ht="21" customHeight="1">
      <c r="A192" s="1"/>
      <c r="B192" s="26" t="s">
        <v>167</v>
      </c>
      <c r="C192" s="25"/>
      <c r="D192" s="25"/>
      <c r="E192" s="117">
        <v>138</v>
      </c>
      <c r="F192" s="75">
        <v>138</v>
      </c>
      <c r="G192" s="1"/>
    </row>
    <row r="193" spans="1:7" ht="12.75">
      <c r="A193" s="1"/>
      <c r="B193" s="26" t="s">
        <v>168</v>
      </c>
      <c r="C193" s="25"/>
      <c r="D193" s="25"/>
      <c r="E193" s="117"/>
      <c r="F193" s="75"/>
      <c r="G193" s="1"/>
    </row>
    <row r="194" spans="1:7" ht="12.75">
      <c r="A194" s="1"/>
      <c r="B194" s="26" t="s">
        <v>168</v>
      </c>
      <c r="C194" s="25"/>
      <c r="D194" s="25"/>
      <c r="E194" s="117"/>
      <c r="F194" s="75"/>
      <c r="G194" s="1"/>
    </row>
    <row r="195" spans="1:7" ht="12.75">
      <c r="A195" s="1"/>
      <c r="B195" s="26" t="s">
        <v>168</v>
      </c>
      <c r="C195" s="25"/>
      <c r="D195" s="25"/>
      <c r="E195" s="117"/>
      <c r="F195" s="75"/>
      <c r="G195" s="1"/>
    </row>
    <row r="196" spans="1:7" ht="12.75">
      <c r="A196" s="1"/>
      <c r="B196" s="26" t="s">
        <v>168</v>
      </c>
      <c r="C196" s="25"/>
      <c r="D196" s="25"/>
      <c r="E196" s="117"/>
      <c r="F196" s="75"/>
      <c r="G196" s="1"/>
    </row>
    <row r="197" spans="1:7" ht="15" customHeight="1">
      <c r="A197" s="1"/>
      <c r="B197" s="26" t="s">
        <v>169</v>
      </c>
      <c r="C197" s="25">
        <v>83</v>
      </c>
      <c r="D197" s="25">
        <v>83</v>
      </c>
      <c r="E197" s="117">
        <v>2288</v>
      </c>
      <c r="F197" s="75">
        <v>2228</v>
      </c>
      <c r="G197" s="1"/>
    </row>
    <row r="198" spans="1:7" ht="12.75">
      <c r="A198" s="1"/>
      <c r="B198" s="44"/>
      <c r="C198" s="45"/>
      <c r="D198" s="45"/>
      <c r="E198" s="45"/>
      <c r="F198" s="45"/>
      <c r="G198" s="1"/>
    </row>
    <row r="199" spans="1:7" ht="12.75">
      <c r="A199" s="1"/>
      <c r="B199" s="44"/>
      <c r="C199" s="45"/>
      <c r="D199" s="45"/>
      <c r="E199" s="45"/>
      <c r="F199" s="45"/>
      <c r="G199" s="1"/>
    </row>
    <row r="200" spans="1:7" ht="12.75">
      <c r="A200" s="1"/>
      <c r="B200" s="44"/>
      <c r="C200" s="45"/>
      <c r="D200" s="45"/>
      <c r="E200" s="45"/>
      <c r="F200" s="45"/>
      <c r="G200" s="1"/>
    </row>
    <row r="201" spans="1:7" ht="12.75">
      <c r="A201" s="1"/>
      <c r="B201" s="44"/>
      <c r="C201" s="39"/>
      <c r="D201" s="45"/>
      <c r="E201" s="39"/>
      <c r="F201" s="45"/>
      <c r="G201" s="1"/>
    </row>
    <row r="202" spans="1:7" ht="12.75">
      <c r="A202" s="1"/>
      <c r="B202" s="46" t="s">
        <v>170</v>
      </c>
      <c r="C202" s="39"/>
      <c r="D202" s="45"/>
      <c r="E202" s="39"/>
      <c r="F202" s="45"/>
      <c r="G202" s="1"/>
    </row>
    <row r="203" spans="1:7" ht="12.75">
      <c r="A203" s="1"/>
      <c r="B203" s="47" t="s">
        <v>216</v>
      </c>
      <c r="C203" s="39"/>
      <c r="D203" s="45"/>
      <c r="E203" s="39"/>
      <c r="F203" s="45"/>
      <c r="G203" s="1"/>
    </row>
    <row r="204" spans="1:7" ht="12.75">
      <c r="A204" s="1"/>
      <c r="B204" s="47" t="s">
        <v>217</v>
      </c>
      <c r="C204" s="39"/>
      <c r="D204" s="45"/>
      <c r="E204" s="39"/>
      <c r="F204" s="45"/>
      <c r="G204" s="1"/>
    </row>
    <row r="205" spans="1:7" ht="12.75">
      <c r="A205" s="1"/>
      <c r="B205" s="47" t="s">
        <v>218</v>
      </c>
      <c r="C205" s="39"/>
      <c r="D205" s="45"/>
      <c r="E205" s="39"/>
      <c r="F205" s="45"/>
      <c r="G205" s="1"/>
    </row>
    <row r="206" spans="1:7" ht="12.75">
      <c r="A206" s="1"/>
      <c r="B206" s="47" t="s">
        <v>219</v>
      </c>
      <c r="C206" s="47"/>
      <c r="D206" s="45"/>
      <c r="E206" s="39"/>
      <c r="F206" s="45"/>
      <c r="G206" s="1"/>
    </row>
    <row r="207" spans="1:7" ht="12.75">
      <c r="A207" s="1"/>
      <c r="B207" s="47"/>
      <c r="C207" s="39"/>
      <c r="D207" s="45"/>
      <c r="E207" s="39"/>
      <c r="F207" s="45"/>
      <c r="G207" s="1"/>
    </row>
    <row r="208" spans="1:7" ht="12.75">
      <c r="A208" s="1"/>
      <c r="B208" s="44" t="s">
        <v>171</v>
      </c>
      <c r="C208" s="39"/>
      <c r="D208" s="45"/>
      <c r="E208" s="39"/>
      <c r="F208" s="45"/>
      <c r="G208" s="1"/>
    </row>
    <row r="209" spans="1:7" ht="12.75">
      <c r="A209" s="1"/>
      <c r="B209" s="44"/>
      <c r="C209" s="39"/>
      <c r="D209" s="45"/>
      <c r="E209" s="39"/>
      <c r="F209" s="45"/>
      <c r="G209" s="1"/>
    </row>
    <row r="210" spans="1:7" ht="12.75">
      <c r="A210" s="1"/>
      <c r="B210" s="49"/>
      <c r="C210" s="39"/>
      <c r="D210" s="45"/>
      <c r="E210" s="39"/>
      <c r="F210" s="45"/>
      <c r="G210" s="1"/>
    </row>
    <row r="211" spans="1:7" ht="12.75">
      <c r="A211" s="1"/>
      <c r="B211" s="44"/>
      <c r="C211" s="39"/>
      <c r="D211" s="45"/>
      <c r="E211" s="39"/>
      <c r="F211" s="45"/>
      <c r="G211" s="1"/>
    </row>
    <row r="212" spans="1:7" ht="12.75">
      <c r="A212" s="1"/>
      <c r="B212" s="131"/>
      <c r="C212" s="131"/>
      <c r="D212" s="131"/>
      <c r="E212" s="131"/>
      <c r="F212" s="131"/>
      <c r="G212" s="1"/>
    </row>
    <row r="213" spans="1:7" ht="12.75">
      <c r="A213" s="1"/>
      <c r="B213" s="44"/>
      <c r="C213" s="44"/>
      <c r="D213" s="44"/>
      <c r="E213" s="44"/>
      <c r="F213" s="44"/>
      <c r="G213" s="1"/>
    </row>
    <row r="214" spans="1:7" ht="12.75">
      <c r="A214" s="1"/>
      <c r="B214" s="63"/>
      <c r="C214" s="39"/>
      <c r="D214" s="45"/>
      <c r="E214" s="39"/>
      <c r="F214" s="45"/>
      <c r="G214" s="1"/>
    </row>
    <row r="215" spans="1:7" ht="12.75">
      <c r="A215" s="1"/>
      <c r="B215" s="49"/>
      <c r="C215" s="39"/>
      <c r="D215" s="45"/>
      <c r="E215" s="39"/>
      <c r="F215" s="45"/>
      <c r="G215" s="1"/>
    </row>
    <row r="216" spans="1:7" ht="12.75">
      <c r="A216" s="1"/>
      <c r="B216" s="44"/>
      <c r="C216" s="39"/>
      <c r="D216" s="45"/>
      <c r="E216" s="39"/>
      <c r="F216" s="45"/>
      <c r="G216" s="1"/>
    </row>
    <row r="217" spans="1:7" ht="12.75">
      <c r="A217" s="1"/>
      <c r="B217" s="49"/>
      <c r="C217" s="39"/>
      <c r="D217" s="45"/>
      <c r="E217" s="39"/>
      <c r="F217" s="45"/>
      <c r="G217" s="1"/>
    </row>
    <row r="218" spans="1:7" ht="12.75">
      <c r="A218" s="1"/>
      <c r="B218" s="44"/>
      <c r="C218" s="39"/>
      <c r="D218" s="45"/>
      <c r="E218" s="39"/>
      <c r="F218" s="45"/>
      <c r="G218" s="1"/>
    </row>
    <row r="219" spans="1:7" ht="12.75">
      <c r="A219" s="1"/>
      <c r="B219" s="44"/>
      <c r="C219" s="39"/>
      <c r="D219" s="45"/>
      <c r="E219" s="39"/>
      <c r="F219" s="45"/>
      <c r="G219" s="1"/>
    </row>
    <row r="220" spans="1:7" ht="12.75" hidden="1">
      <c r="A220" s="48"/>
      <c r="B220" s="59" t="s">
        <v>182</v>
      </c>
      <c r="C220" s="50"/>
      <c r="D220" s="51"/>
      <c r="E220" s="50"/>
      <c r="F220" s="51"/>
      <c r="G220" s="48"/>
    </row>
    <row r="221" spans="1:7" ht="24" hidden="1">
      <c r="A221" s="48"/>
      <c r="B221" s="64"/>
      <c r="C221" s="65" t="s">
        <v>172</v>
      </c>
      <c r="D221" s="66" t="s">
        <v>173</v>
      </c>
      <c r="E221" s="65" t="s">
        <v>174</v>
      </c>
      <c r="F221" s="51"/>
      <c r="G221" s="48"/>
    </row>
    <row r="222" spans="1:7" ht="14.25" hidden="1">
      <c r="A222" s="48"/>
      <c r="B222" s="67" t="s">
        <v>175</v>
      </c>
      <c r="C222" s="52">
        <v>33995</v>
      </c>
      <c r="D222" s="53">
        <v>-31972</v>
      </c>
      <c r="E222" s="52">
        <v>2023</v>
      </c>
      <c r="F222" s="51"/>
      <c r="G222" s="48"/>
    </row>
    <row r="223" spans="1:7" ht="14.25" hidden="1">
      <c r="A223" s="48"/>
      <c r="B223" s="67" t="s">
        <v>176</v>
      </c>
      <c r="C223" s="52">
        <v>33001</v>
      </c>
      <c r="D223" s="53">
        <v>-31972</v>
      </c>
      <c r="E223" s="52">
        <v>1029</v>
      </c>
      <c r="F223" s="51"/>
      <c r="G223" s="48"/>
    </row>
    <row r="224" spans="1:7" ht="15" hidden="1">
      <c r="A224" s="48"/>
      <c r="B224" s="60"/>
      <c r="C224" s="61"/>
      <c r="D224" s="62"/>
      <c r="E224" s="61"/>
      <c r="F224" s="51"/>
      <c r="G224" s="48"/>
    </row>
    <row r="225" spans="1:7" ht="12.75" hidden="1">
      <c r="A225" s="48"/>
      <c r="B225" s="59" t="s">
        <v>183</v>
      </c>
      <c r="C225" s="50"/>
      <c r="D225" s="51"/>
      <c r="E225" s="50"/>
      <c r="F225" s="51"/>
      <c r="G225" s="48"/>
    </row>
    <row r="226" spans="1:7" ht="24" hidden="1">
      <c r="A226" s="48"/>
      <c r="B226" s="64"/>
      <c r="C226" s="65" t="s">
        <v>172</v>
      </c>
      <c r="D226" s="66" t="s">
        <v>173</v>
      </c>
      <c r="E226" s="65" t="s">
        <v>174</v>
      </c>
      <c r="F226" s="51"/>
      <c r="G226" s="48"/>
    </row>
    <row r="227" spans="1:7" ht="14.25" hidden="1">
      <c r="A227" s="48"/>
      <c r="B227" s="67" t="s">
        <v>175</v>
      </c>
      <c r="C227" s="52">
        <v>1124</v>
      </c>
      <c r="D227" s="53">
        <v>-794</v>
      </c>
      <c r="E227" s="52">
        <v>330</v>
      </c>
      <c r="F227" s="51"/>
      <c r="G227" s="48"/>
    </row>
    <row r="228" spans="1:7" ht="14.25" hidden="1">
      <c r="A228" s="48"/>
      <c r="B228" s="67" t="s">
        <v>176</v>
      </c>
      <c r="C228" s="52">
        <v>628</v>
      </c>
      <c r="D228" s="53">
        <v>-794</v>
      </c>
      <c r="E228" s="52">
        <v>-166</v>
      </c>
      <c r="F228" s="51"/>
      <c r="G228" s="48"/>
    </row>
    <row r="229" spans="1:7" ht="15" hidden="1">
      <c r="A229" s="48"/>
      <c r="B229" s="60"/>
      <c r="C229" s="61"/>
      <c r="D229" s="62"/>
      <c r="E229" s="61"/>
      <c r="F229" s="51"/>
      <c r="G229" s="48"/>
    </row>
    <row r="230" spans="1:7" ht="14.25">
      <c r="A230" s="48"/>
      <c r="B230" s="60"/>
      <c r="C230" s="61"/>
      <c r="D230" s="62"/>
      <c r="E230" s="61"/>
      <c r="F230" s="51"/>
      <c r="G230" s="48"/>
    </row>
    <row r="231" spans="1:7" ht="4.5" customHeight="1" thickBot="1">
      <c r="A231" s="48"/>
      <c r="B231" s="60"/>
      <c r="C231" s="61"/>
      <c r="D231" s="62"/>
      <c r="E231" s="61"/>
      <c r="F231" s="51"/>
      <c r="G231" s="48"/>
    </row>
    <row r="232" spans="1:7" ht="14.25">
      <c r="A232" s="48"/>
      <c r="B232" s="97" t="s">
        <v>188</v>
      </c>
      <c r="C232" s="99" t="s">
        <v>189</v>
      </c>
      <c r="D232" s="95" t="s">
        <v>190</v>
      </c>
      <c r="E232" s="99" t="s">
        <v>198</v>
      </c>
      <c r="F232" s="51"/>
      <c r="G232" s="48"/>
    </row>
    <row r="233" spans="1:7" ht="15" thickBot="1">
      <c r="A233" s="48"/>
      <c r="B233" s="102"/>
      <c r="C233" s="103"/>
      <c r="D233" s="96"/>
      <c r="E233" s="103" t="s">
        <v>197</v>
      </c>
      <c r="F233" s="51"/>
      <c r="G233" s="48"/>
    </row>
    <row r="234" spans="1:7" ht="14.25">
      <c r="A234" s="48"/>
      <c r="B234" s="104" t="s">
        <v>191</v>
      </c>
      <c r="C234" s="105">
        <v>2853.1</v>
      </c>
      <c r="D234" s="106">
        <v>3488.6</v>
      </c>
      <c r="E234" s="109">
        <f aca="true" t="shared" si="0" ref="E234:E239">D234/C234</f>
        <v>1.2227401773509516</v>
      </c>
      <c r="F234" s="51"/>
      <c r="G234" s="48"/>
    </row>
    <row r="235" spans="1:7" ht="14.25">
      <c r="A235" s="48"/>
      <c r="B235" s="98" t="s">
        <v>192</v>
      </c>
      <c r="C235" s="100">
        <v>49.1</v>
      </c>
      <c r="D235" s="101">
        <v>-617.6</v>
      </c>
      <c r="E235" s="110">
        <f t="shared" si="0"/>
        <v>-12.578411405295316</v>
      </c>
      <c r="F235" s="51"/>
      <c r="G235" s="48"/>
    </row>
    <row r="236" spans="1:7" ht="14.25">
      <c r="A236" s="48"/>
      <c r="B236" s="98" t="s">
        <v>193</v>
      </c>
      <c r="C236" s="100">
        <v>239.3</v>
      </c>
      <c r="D236" s="101">
        <v>370.6</v>
      </c>
      <c r="E236" s="110">
        <f t="shared" si="0"/>
        <v>1.5486836606769745</v>
      </c>
      <c r="F236" s="51"/>
      <c r="G236" s="48"/>
    </row>
    <row r="237" spans="1:7" ht="14.25">
      <c r="A237" s="48"/>
      <c r="B237" s="98" t="s">
        <v>194</v>
      </c>
      <c r="C237" s="100">
        <v>3141</v>
      </c>
      <c r="D237" s="101">
        <v>3241.6</v>
      </c>
      <c r="E237" s="110">
        <f t="shared" si="0"/>
        <v>1.0320280165552371</v>
      </c>
      <c r="F237" s="51"/>
      <c r="G237" s="48"/>
    </row>
    <row r="238" spans="1:7" ht="14.25">
      <c r="A238" s="48"/>
      <c r="B238" s="98" t="s">
        <v>195</v>
      </c>
      <c r="C238" s="100">
        <v>1122.3</v>
      </c>
      <c r="D238" s="101">
        <v>1234.6</v>
      </c>
      <c r="E238" s="110">
        <f t="shared" si="0"/>
        <v>1.1000623719148177</v>
      </c>
      <c r="F238" s="51"/>
      <c r="G238" s="48"/>
    </row>
    <row r="239" spans="1:7" ht="15" thickBot="1">
      <c r="A239" s="48"/>
      <c r="B239" s="112" t="s">
        <v>196</v>
      </c>
      <c r="C239" s="107">
        <v>2019.2</v>
      </c>
      <c r="D239" s="108">
        <v>2007</v>
      </c>
      <c r="E239" s="111">
        <f t="shared" si="0"/>
        <v>0.9939580031695721</v>
      </c>
      <c r="F239" s="51"/>
      <c r="G239" s="48"/>
    </row>
    <row r="240" spans="1:7" ht="12.75">
      <c r="A240" s="48"/>
      <c r="B240" s="49"/>
      <c r="C240" s="50"/>
      <c r="D240" s="51"/>
      <c r="E240" s="50"/>
      <c r="F240" s="51"/>
      <c r="G240" s="48"/>
    </row>
    <row r="241" spans="1:7" ht="12.75">
      <c r="A241" s="48"/>
      <c r="B241" s="49"/>
      <c r="C241" s="50"/>
      <c r="D241" s="51"/>
      <c r="E241" s="50"/>
      <c r="F241" s="51"/>
      <c r="G241" s="48"/>
    </row>
    <row r="242" spans="1:7" ht="12.75">
      <c r="A242" s="48"/>
      <c r="B242" s="49"/>
      <c r="C242" s="50"/>
      <c r="D242" s="51"/>
      <c r="E242" s="50"/>
      <c r="F242" s="51"/>
      <c r="G242" s="48"/>
    </row>
    <row r="243" spans="1:7" ht="12.75">
      <c r="A243" s="48"/>
      <c r="B243" s="49"/>
      <c r="C243" s="50"/>
      <c r="D243" s="51"/>
      <c r="E243" s="50"/>
      <c r="F243" s="51"/>
      <c r="G243" s="48"/>
    </row>
    <row r="244" spans="1:7" ht="12.75">
      <c r="A244" s="48"/>
      <c r="B244" s="49"/>
      <c r="C244" s="50"/>
      <c r="D244" s="51"/>
      <c r="E244" s="50"/>
      <c r="F244" s="51"/>
      <c r="G244" s="48"/>
    </row>
    <row r="245" spans="1:7" ht="12.75">
      <c r="A245" s="48"/>
      <c r="B245" s="49"/>
      <c r="C245" s="50"/>
      <c r="D245" s="51"/>
      <c r="E245" s="50"/>
      <c r="F245" s="51"/>
      <c r="G245" s="48"/>
    </row>
    <row r="246" spans="1:7" ht="12.75">
      <c r="A246" s="1"/>
      <c r="B246" s="44"/>
      <c r="C246" s="39"/>
      <c r="D246" s="45"/>
      <c r="E246" s="39"/>
      <c r="F246" s="45"/>
      <c r="G246" s="1"/>
    </row>
    <row r="247" spans="1:7" ht="12.75">
      <c r="A247" s="10"/>
      <c r="B247" s="54"/>
      <c r="D247" s="55"/>
      <c r="E247" s="14"/>
      <c r="F247" s="14"/>
      <c r="G247" s="10"/>
    </row>
    <row r="248" spans="1:7" ht="12.75">
      <c r="A248" s="10"/>
      <c r="B248" s="54"/>
      <c r="D248" s="56"/>
      <c r="E248" s="57"/>
      <c r="F248" s="10"/>
      <c r="G248" s="10"/>
    </row>
    <row r="249" spans="1:7" ht="12.75">
      <c r="A249" s="10"/>
      <c r="B249" s="3"/>
      <c r="D249" s="58"/>
      <c r="E249" s="57"/>
      <c r="F249" s="10"/>
      <c r="G249" s="10"/>
    </row>
    <row r="250" spans="1:7" ht="12.75">
      <c r="A250" s="10"/>
      <c r="B250" s="3"/>
      <c r="D250" s="58"/>
      <c r="E250" s="57"/>
      <c r="F250" s="10"/>
      <c r="G250" s="10"/>
    </row>
    <row r="251" spans="1:7" ht="12.75">
      <c r="A251" s="10"/>
      <c r="B251" s="3"/>
      <c r="D251" s="58"/>
      <c r="E251" s="57"/>
      <c r="F251" s="10"/>
      <c r="G251" s="10"/>
    </row>
    <row r="267" spans="2:3" ht="12.75">
      <c r="B267" t="s">
        <v>199</v>
      </c>
      <c r="C267" t="s">
        <v>200</v>
      </c>
    </row>
    <row r="268" spans="2:5" ht="12.75">
      <c r="B268" s="54" t="s">
        <v>177</v>
      </c>
      <c r="D268" s="55" t="s">
        <v>178</v>
      </c>
      <c r="E268" s="14"/>
    </row>
    <row r="269" spans="2:5" ht="12.75">
      <c r="B269" s="54" t="s">
        <v>179</v>
      </c>
      <c r="D269" s="56" t="s">
        <v>180</v>
      </c>
      <c r="E269" s="57"/>
    </row>
  </sheetData>
  <mergeCells count="4">
    <mergeCell ref="B212:F212"/>
    <mergeCell ref="B4:F4"/>
    <mergeCell ref="B2:F2"/>
    <mergeCell ref="B1:F1"/>
  </mergeCells>
  <printOptions horizontalCentered="1"/>
  <pageMargins left="0.49" right="0.4724409448818898" top="0.7480314960629921" bottom="0.62" header="0.1968503937007874" footer="0.5118110236220472"/>
  <pageSetup horizontalDpi="300" verticalDpi="300" orientation="portrait" paperSize="9" r:id="rId7"/>
  <headerFooter alignWithMargins="0">
    <oddHeader>&amp;LZakłady "Lentex" S.A.&amp;C2000 r.&amp;Rw tys. zł</oddHeader>
    <oddFooter>&amp;LSA - Q. I./ 2000&amp;R&amp;P</oddFooter>
  </headerFooter>
  <rowBreaks count="5" manualBreakCount="5">
    <brk id="40" min="1" max="5" man="1"/>
    <brk id="75" max="255" man="1"/>
    <brk id="132" max="255" man="1"/>
    <brk id="164" max="255" man="1"/>
    <brk id="201" max="255" man="1"/>
  </rowBreaks>
  <drawing r:id="rId6"/>
  <legacyDrawing r:id="rId5"/>
  <oleObjects>
    <oleObject progId="Word.Document.8" shapeId="40347" r:id="rId2"/>
    <oleObject progId="Word.Document.8" shapeId="92352" r:id="rId3"/>
    <oleObject progId="Word.Document.8" shapeId="37773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Lentex</dc:creator>
  <cp:keywords/>
  <dc:description/>
  <cp:lastModifiedBy>Marcin Fronczek</cp:lastModifiedBy>
  <cp:lastPrinted>2000-05-04T06:38:47Z</cp:lastPrinted>
  <dcterms:created xsi:type="dcterms:W3CDTF">1999-07-23T06:38:34Z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