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'Arkusz1'!$A$1:$C$173</definedName>
  </definedNames>
  <calcPr fullCalcOnLoad="1"/>
</workbook>
</file>

<file path=xl/sharedStrings.xml><?xml version="1.0" encoding="utf-8"?>
<sst xmlns="http://schemas.openxmlformats.org/spreadsheetml/2006/main" count="161" uniqueCount="157">
  <si>
    <t>Bilans</t>
  </si>
  <si>
    <t>sporządzony na dzień</t>
  </si>
  <si>
    <t>AKTYWA</t>
  </si>
  <si>
    <t>I. Majątek trwały</t>
  </si>
  <si>
    <t xml:space="preserve">     1. Wartości niematerialne i prawne</t>
  </si>
  <si>
    <t xml:space="preserve">     2. Rzeczowy majątek trwały</t>
  </si>
  <si>
    <t xml:space="preserve">     3. Finansowy majątek trwały</t>
  </si>
  <si>
    <t xml:space="preserve">     4. Należności długoterminowe</t>
  </si>
  <si>
    <t>II. Majątek obrotowy</t>
  </si>
  <si>
    <t xml:space="preserve">     1. Zapasy</t>
  </si>
  <si>
    <t xml:space="preserve">     3. Akcje (udziały) własne do zbycia</t>
  </si>
  <si>
    <t xml:space="preserve">     4. Papiery wartościowe przeznaczone do obrotu</t>
  </si>
  <si>
    <t>III. Rozliczenia międzyokresowe</t>
  </si>
  <si>
    <t xml:space="preserve">     1. Z tytułu odroczonego podatku dochodowego</t>
  </si>
  <si>
    <t xml:space="preserve">     2. Pozostałe rozliczenia międzyokresowe</t>
  </si>
  <si>
    <t>Aktywa razem</t>
  </si>
  <si>
    <t>PASYWA</t>
  </si>
  <si>
    <t>I. Kapitał (fundusz) własny</t>
  </si>
  <si>
    <t xml:space="preserve">     1. Kapitał akcyjny (zakładowy)</t>
  </si>
  <si>
    <t xml:space="preserve">     2. Należne wpłaty na poczet kapitału (wielkość ujemna)</t>
  </si>
  <si>
    <t xml:space="preserve">     3. Kapitał (fundusz) zapasowy</t>
  </si>
  <si>
    <t xml:space="preserve">     5. Pozostałe kapitały (fundusze) rezerwowe</t>
  </si>
  <si>
    <t xml:space="preserve">     6. Różnice kursowe z przeliczenia oddziałów (zakładów) zagranicznych</t>
  </si>
  <si>
    <t xml:space="preserve">     7. Nie podzielony zysk lub nie pokryta strata z lat ubiegłych</t>
  </si>
  <si>
    <t xml:space="preserve">     8. Zysk (strata) netto</t>
  </si>
  <si>
    <t>II. Rezerwy</t>
  </si>
  <si>
    <t xml:space="preserve">     1. Rezerwy na podatek dochodowy</t>
  </si>
  <si>
    <t xml:space="preserve">     2. Pozostałe rezerwy</t>
  </si>
  <si>
    <t>III. Zobowiązania</t>
  </si>
  <si>
    <t xml:space="preserve">     1. Zobowiązania długoterminowe</t>
  </si>
  <si>
    <t xml:space="preserve">     2. Zobowiązania krótkoterminowe</t>
  </si>
  <si>
    <t>IV. Rozliczenia międzyokresowe i przychody przyszłych okresów</t>
  </si>
  <si>
    <t>Pasywa razem</t>
  </si>
  <si>
    <t xml:space="preserve">     2. Należności krótkoterminowe</t>
  </si>
  <si>
    <t xml:space="preserve">     5. Środki pieniężne</t>
  </si>
  <si>
    <t xml:space="preserve">     4. Kapitał (fundusz) rezerwowy z aktualizacji wyceny</t>
  </si>
  <si>
    <t>Rachunek zysków i strat</t>
  </si>
  <si>
    <t>sporządzony za okres</t>
  </si>
  <si>
    <t>I. Przychody netto ze sprzedaży produktów, towarów i materiałów</t>
  </si>
  <si>
    <t xml:space="preserve">     1. Przychody netto ze sprzedaży produktów</t>
  </si>
  <si>
    <t xml:space="preserve">     2. Przychody netto ze sprzedaży towarów i materiałów</t>
  </si>
  <si>
    <t>II. Koszty sprzedanych towarów i produktów</t>
  </si>
  <si>
    <t xml:space="preserve">     1. Koszt wytworzenia sprzedanych produktów</t>
  </si>
  <si>
    <t xml:space="preserve">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</si>
  <si>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</si>
  <si>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</si>
  <si>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</si>
  <si>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</si>
  <si>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</si>
  <si>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</si>
  <si>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(starta) na działalności operacyjnej (VI+VII-VIII)</t>
  </si>
  <si>
    <t>X. Przychody z akcji i udziałów w innych podmiotach, w tym:</t>
  </si>
  <si>
    <t xml:space="preserve">     1. Od podmiotów zależnych</t>
  </si>
  <si>
    <t>XI. Przychody z pozostałego finansowego majątku trwałego, w tym:</t>
  </si>
  <si>
    <t xml:space="preserve">     3. Od podmiotu dominującego</t>
  </si>
  <si>
    <t>XII. Pozostałe przychody finansowe</t>
  </si>
  <si>
    <t>XIII. Koszty finansowe</t>
  </si>
  <si>
    <t>XV. Wynik zdarzeń nadzwyczajnych (XV.1-XV.2)</t>
  </si>
  <si>
    <t xml:space="preserve">     1. Zyski nadzwyczajne</t>
  </si>
  <si>
    <t xml:space="preserve">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</si>
  <si>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</si>
  <si>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</si>
  <si>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</si>
  <si>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</si>
  <si>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 xml:space="preserve">     2. Od podmiotów stowarzyszonych</t>
  </si>
  <si>
    <t>XIV. Zysk (strata) na działalności gospodarczej (IX+X+XI+XII-XIII)</t>
  </si>
  <si>
    <t>Krems Świecie Sp. z o.o.</t>
  </si>
  <si>
    <t>RACHUNEK PRZEPŁYWU ŚRODKÓW PIENIĘŻNYCH</t>
  </si>
  <si>
    <t>za okres</t>
  </si>
  <si>
    <t>A. PRZEPŁYWY PIENIĘŻNE NETTO Z DZIAŁALNOŚCI OPERACYJNEJ (I-II) - metoda bezpośrednia *)</t>
  </si>
  <si>
    <t>I. Wpływy z działalności operacyjnej</t>
  </si>
  <si>
    <t xml:space="preserve">      1. Wpływy ze sprzedaży:</t>
  </si>
  <si>
    <t xml:space="preserve">          a) produktów</t>
  </si>
  <si>
    <t xml:space="preserve">          b) towarów</t>
  </si>
  <si>
    <t xml:space="preserve">          c)  materiałów</t>
  </si>
  <si>
    <t xml:space="preserve">      2. Wpływy z tytułu pozostałych przychodów operacyjnych</t>
  </si>
  <si>
    <t xml:space="preserve">      3. Wpływy z tytułu zdarzeń nadzwyczajnych</t>
  </si>
  <si>
    <t xml:space="preserve">      4. Pozostałe wpływy</t>
  </si>
  <si>
    <t>II. Wydatki z tytułu działalności operacyjnej</t>
  </si>
  <si>
    <t xml:space="preserve">      1. Nabycie:</t>
  </si>
  <si>
    <t xml:space="preserve">         a) towarów</t>
  </si>
  <si>
    <t xml:space="preserve">         b) materiałów</t>
  </si>
  <si>
    <t xml:space="preserve">      2. Zużycie energii</t>
  </si>
  <si>
    <t xml:space="preserve">      3. Nabycie usług obcych</t>
  </si>
  <si>
    <t xml:space="preserve">      4. Podatki i opłaty</t>
  </si>
  <si>
    <t xml:space="preserve">      5. Wynagrodzenia</t>
  </si>
  <si>
    <t xml:space="preserve">      6. Zapłata podatku dochodowego</t>
  </si>
  <si>
    <t xml:space="preserve">      7. Wydatki z tytułu pozostałych kosztów operacyjnych</t>
  </si>
  <si>
    <t xml:space="preserve">      8. Wydatki z tytułu zdarzeń nadzwyczajnych</t>
  </si>
  <si>
    <t xml:space="preserve">      9. Pozostałe wydatki</t>
  </si>
  <si>
    <t>A. PRZEPŁYWY PIENIĘŻNE NETTO Z DZIAŁALNOŚCI OPERACYJNEJ (I+/-II)) - metoda pośrednia *)</t>
  </si>
  <si>
    <t>I. Zysk (strata) netto</t>
  </si>
  <si>
    <t>II. Korekty razem</t>
  </si>
  <si>
    <t xml:space="preserve">      1. Amortyzacja</t>
  </si>
  <si>
    <t xml:space="preserve">      2. (Zyski) straty z tytułu różnic kursowych</t>
  </si>
  <si>
    <t xml:space="preserve">      3. Odsetki i dywidendy</t>
  </si>
  <si>
    <t xml:space="preserve">      4. (Zysk) strata z tytułu działalności inwestycyjnej</t>
  </si>
  <si>
    <t xml:space="preserve">      5. Zmiana stanu pozostałych rezerw</t>
  </si>
  <si>
    <t xml:space="preserve">      6. Podatek dochodowy (wykazany w rachunku zysków i strat)</t>
  </si>
  <si>
    <t xml:space="preserve">      7. Podatek dochodowy zapłacony</t>
  </si>
  <si>
    <t xml:space="preserve">      8. Zmiana stanu zapasów</t>
  </si>
  <si>
    <t xml:space="preserve">      9. Zmiana stanu należności</t>
  </si>
  <si>
    <t xml:space="preserve">     10. Zmiana stanu zobowiązań krótkoterminowych (z wyjątkiem pożyczek i  kredytów)</t>
  </si>
  <si>
    <t xml:space="preserve">     11. Zmiana stanu rozliczeń międzyokresowych</t>
  </si>
  <si>
    <t xml:space="preserve">     12. Zmiana stanu przychodów przyszłych okresów</t>
  </si>
  <si>
    <t xml:space="preserve">     13. Pozostałe korekty</t>
  </si>
  <si>
    <t>B. PRZEPŁYWY PIENIĘŻNE NETTO Z DZIAŁALNOŚCI INWESTYCYJNEJ (I-II)</t>
  </si>
  <si>
    <t>I. Wpływy z działalności inwestycyjnej</t>
  </si>
  <si>
    <t xml:space="preserve">      1. Sprzedaż składników wartości niematerialnych i prawnych</t>
  </si>
  <si>
    <t xml:space="preserve">      2. Sprzedaż składników rzeczowego majątku trwałego</t>
  </si>
  <si>
    <t xml:space="preserve">      3. Sprzedaż składników finansowego majątku trwałego, w tym: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</si>
  <si>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</si>
  <si>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</si>
  <si>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</si>
  <si>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4. Sprzedaż papierów wartościowych przeznaczonych do obrotu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</si>
  <si>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</si>
  <si>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</si>
  <si>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</si>
  <si>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</si>
  <si>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</si>
  <si>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1. Nabycie składników wartości niematerialnych i prawnych</t>
  </si>
  <si>
    <t xml:space="preserve">      2. Nabycie składników rzeczowego majątku trwałego</t>
  </si>
  <si>
    <t xml:space="preserve">      3. Nabycie składników finansowego majątku trwałego, w tym: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</si>
  <si>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</si>
  <si>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</si>
  <si>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</si>
  <si>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</si>
  <si>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     5. Nabycie papierów wartościowych przeznaczonych do obrotu</t>
  </si>
  <si>
    <t xml:space="preserve">      6. Udzielone pożyczki długoterminowe</t>
  </si>
  <si>
    <t xml:space="preserve">      7. Pozostałe wydatki</t>
  </si>
  <si>
    <t>C. PRZEPŁYWY PIENIĘŻNE NETTO Z DZIAŁALNOŚCI FINANSOWEJ (I-II)</t>
  </si>
  <si>
    <t>I. Wpływy z działalności finansowej</t>
  </si>
  <si>
    <t xml:space="preserve">      1. Zaciągnięcie długoterminowych kredytów i pożyczek</t>
  </si>
  <si>
    <t xml:space="preserve">      2. Emisja obligacji lub innych długoterminowych dłużnych papierów wartościowych</t>
  </si>
  <si>
    <t xml:space="preserve">      3. Zaciągnięcie krótkoterminowych kredytów i pożyczek </t>
  </si>
  <si>
    <t xml:space="preserve">      4. Emisja obligacji lub innych krótkoterminowych dłużnych papierów wartościowych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</si>
  <si>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</si>
  <si>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</si>
  <si>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</si>
  <si>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</si>
  <si>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</si>
  <si>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    2. Wykup obligacji lub innych długoterminowych dłużnych papierów wartościowych</t>
  </si>
  <si>
    <t xml:space="preserve">      3. Spłata krótkoterminowych kredytów bankowych i pożyczek</t>
  </si>
  <si>
    <t xml:space="preserve">      4. Wykup obligacji lub innych krótkoterminowych dłużnych papierów wartościowych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</si>
  <si>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</si>
  <si>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</si>
  <si>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</si>
  <si>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</si>
  <si>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społecznie-użyteczne</t>
  </si>
  <si>
    <t xml:space="preserve">      10. Płatności zobowiązań z tytułu umów leasingu finansowego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</si>
  <si>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</si>
  <si>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</si>
  <si>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</si>
  <si>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</si>
  <si>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</si>
  <si>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</si>
  <si>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>G. ŚRODKI PIENIĘŻNE NA KONIEC OKRESU (F+/- D)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</si>
</sst>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,000"/>
    <numFmt numFmtId="167" formatCode="#,##0;\(#,##0\);\-"/>
  </numFmts>
  <fonts count="14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3"/>
      <color indexed="8"/>
      <name val="Times New Roman CE"/>
      <family val="0"/>
    </font>
    <font>
      <sz val="9"/>
      <name val="Arial CE"/>
      <family val="0"/>
    </font>
    <font>
      <sz val="8"/>
      <name val="Times New Roman CE"/>
      <family val="0"/>
    </font>
    <font>
      <b/>
      <sz val="9"/>
      <color indexed="8"/>
      <name val="Times New Roman CE"/>
      <family val="0"/>
    </font>
    <font>
      <b/>
      <sz val="8"/>
      <color indexed="8"/>
      <name val="Times New Roman CE"/>
      <family val="0"/>
    </font>
    <font>
      <b/>
      <sz val="8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color indexed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3" fillId="2" borderId="7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14" fontId="1" fillId="0" borderId="2" xfId="0" applyNumberFormat="1" applyFont="1" applyBorder="1" applyAlignment="1">
      <alignment/>
    </xf>
    <xf numFmtId="14" fontId="1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Alignment="1">
      <alignment/>
    </xf>
    <xf numFmtId="0" fontId="7" fillId="3" borderId="0" xfId="0" applyFont="1" applyFill="1" applyAlignment="1" applyProtection="1">
      <alignment/>
      <protection locked="0"/>
    </xf>
    <xf numFmtId="0" fontId="8" fillId="2" borderId="11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>
      <alignment horizontal="left" wrapText="1"/>
    </xf>
    <xf numFmtId="0" fontId="10" fillId="3" borderId="8" xfId="0" applyFont="1" applyFill="1" applyBorder="1" applyAlignment="1" applyProtection="1">
      <alignment vertical="top" wrapText="1"/>
      <protection locked="0"/>
    </xf>
    <xf numFmtId="0" fontId="7" fillId="3" borderId="14" xfId="0" applyFont="1" applyFill="1" applyBorder="1" applyAlignment="1" applyProtection="1">
      <alignment/>
      <protection locked="0"/>
    </xf>
    <xf numFmtId="166" fontId="10" fillId="3" borderId="8" xfId="0" applyNumberFormat="1" applyFont="1" applyFill="1" applyBorder="1" applyAlignment="1" applyProtection="1">
      <alignment vertical="top" wrapText="1"/>
      <protection locked="0"/>
    </xf>
    <xf numFmtId="0" fontId="12" fillId="3" borderId="13" xfId="0" applyFont="1" applyFill="1" applyBorder="1" applyAlignment="1">
      <alignment horizontal="left" wrapText="1"/>
    </xf>
    <xf numFmtId="0" fontId="13" fillId="3" borderId="14" xfId="0" applyFont="1" applyFill="1" applyBorder="1" applyAlignment="1" applyProtection="1">
      <alignment vertical="top" wrapText="1"/>
      <protection locked="0"/>
    </xf>
    <xf numFmtId="0" fontId="12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 wrapText="1"/>
    </xf>
    <xf numFmtId="167" fontId="10" fillId="2" borderId="8" xfId="0" applyNumberFormat="1" applyFont="1" applyFill="1" applyBorder="1" applyAlignment="1" applyProtection="1">
      <alignment vertical="top" wrapText="1"/>
      <protection locked="0"/>
    </xf>
    <xf numFmtId="167" fontId="9" fillId="2" borderId="14" xfId="0" applyNumberFormat="1" applyFont="1" applyFill="1" applyBorder="1" applyAlignment="1" applyProtection="1">
      <alignment vertical="top" wrapText="1"/>
      <protection locked="0"/>
    </xf>
    <xf numFmtId="167" fontId="10" fillId="3" borderId="8" xfId="0" applyNumberFormat="1" applyFont="1" applyFill="1" applyBorder="1" applyAlignment="1" applyProtection="1">
      <alignment vertical="top" wrapText="1"/>
      <protection locked="0"/>
    </xf>
    <xf numFmtId="167" fontId="9" fillId="3" borderId="14" xfId="0" applyNumberFormat="1" applyFont="1" applyFill="1" applyBorder="1" applyAlignment="1" applyProtection="1">
      <alignment vertical="top" wrapText="1"/>
      <protection locked="0"/>
    </xf>
    <xf numFmtId="167" fontId="10" fillId="3" borderId="14" xfId="0" applyNumberFormat="1" applyFont="1" applyFill="1" applyBorder="1" applyAlignment="1" applyProtection="1">
      <alignment/>
      <protection locked="0"/>
    </xf>
    <xf numFmtId="167" fontId="10" fillId="2" borderId="14" xfId="0" applyNumberFormat="1" applyFont="1" applyFill="1" applyBorder="1" applyAlignment="1" applyProtection="1">
      <alignment/>
      <protection locked="0"/>
    </xf>
    <xf numFmtId="167" fontId="10" fillId="3" borderId="10" xfId="0" applyNumberFormat="1" applyFont="1" applyFill="1" applyBorder="1" applyAlignment="1" applyProtection="1">
      <alignment vertical="top" wrapText="1"/>
      <protection locked="0"/>
    </xf>
    <xf numFmtId="167" fontId="9" fillId="3" borderId="16" xfId="0" applyNumberFormat="1" applyFont="1" applyFill="1" applyBorder="1" applyAlignment="1" applyProtection="1">
      <alignment vertical="top" wrapText="1"/>
      <protection locked="0"/>
    </xf>
    <xf numFmtId="167" fontId="3" fillId="2" borderId="7" xfId="0" applyNumberFormat="1" applyFont="1" applyFill="1" applyBorder="1" applyAlignment="1">
      <alignment/>
    </xf>
    <xf numFmtId="167" fontId="1" fillId="0" borderId="8" xfId="0" applyNumberFormat="1" applyFont="1" applyBorder="1" applyAlignment="1">
      <alignment/>
    </xf>
    <xf numFmtId="167" fontId="3" fillId="2" borderId="8" xfId="0" applyNumberFormat="1" applyFont="1" applyFill="1" applyBorder="1" applyAlignment="1">
      <alignment/>
    </xf>
    <xf numFmtId="167" fontId="1" fillId="2" borderId="8" xfId="0" applyNumberFormat="1" applyFont="1" applyFill="1" applyBorder="1" applyAlignment="1">
      <alignment/>
    </xf>
    <xf numFmtId="167" fontId="3" fillId="2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60.75390625" style="1" customWidth="1"/>
    <col min="2" max="16384" width="9.125" style="1" customWidth="1"/>
  </cols>
  <sheetData>
    <row r="2" spans="1:3" ht="13.5">
      <c r="A2" s="48" t="s">
        <v>66</v>
      </c>
      <c r="B2" s="48"/>
      <c r="C2" s="48"/>
    </row>
    <row r="4" s="3" customFormat="1" ht="16.5" thickBot="1">
      <c r="A4" s="2" t="s">
        <v>0</v>
      </c>
    </row>
    <row r="5" spans="1:3" ht="13.5" thickBot="1">
      <c r="A5" s="4" t="s">
        <v>1</v>
      </c>
      <c r="B5" s="16">
        <v>36160</v>
      </c>
      <c r="C5" s="17">
        <v>36525</v>
      </c>
    </row>
    <row r="7" s="3" customFormat="1" ht="13.5" thickBot="1">
      <c r="A7" s="3" t="s">
        <v>2</v>
      </c>
    </row>
    <row r="8" spans="1:3" s="3" customFormat="1" ht="12.75">
      <c r="A8" s="7" t="s">
        <v>3</v>
      </c>
      <c r="B8" s="11">
        <f>SUM(B9:B12)</f>
        <v>2341.931</v>
      </c>
      <c r="C8" s="11">
        <f>SUM(C9:C12)</f>
        <v>2196.49</v>
      </c>
    </row>
    <row r="9" spans="1:3" ht="12.75">
      <c r="A9" s="8" t="s">
        <v>4</v>
      </c>
      <c r="B9" s="12">
        <v>22.108</v>
      </c>
      <c r="C9" s="12">
        <v>47.608</v>
      </c>
    </row>
    <row r="10" spans="1:3" ht="12.75">
      <c r="A10" s="8" t="s">
        <v>5</v>
      </c>
      <c r="B10" s="12">
        <v>2087.185</v>
      </c>
      <c r="C10" s="12">
        <v>1693.125</v>
      </c>
    </row>
    <row r="11" spans="1:3" ht="12.75">
      <c r="A11" s="8" t="s">
        <v>6</v>
      </c>
      <c r="B11" s="12">
        <v>52.638</v>
      </c>
      <c r="C11" s="12">
        <v>335.757</v>
      </c>
    </row>
    <row r="12" spans="1:3" ht="12.75">
      <c r="A12" s="8" t="s">
        <v>7</v>
      </c>
      <c r="B12" s="13">
        <v>180</v>
      </c>
      <c r="C12" s="13">
        <v>120</v>
      </c>
    </row>
    <row r="13" spans="1:3" s="3" customFormat="1" ht="12.75">
      <c r="A13" s="9" t="s">
        <v>8</v>
      </c>
      <c r="B13" s="14">
        <f>SUM(B14:B18)</f>
        <v>6806.214</v>
      </c>
      <c r="C13" s="14">
        <f>SUM(C14:C18)</f>
        <v>6214.611</v>
      </c>
    </row>
    <row r="14" spans="1:3" ht="12.75">
      <c r="A14" s="8" t="s">
        <v>9</v>
      </c>
      <c r="B14" s="12">
        <v>2913.352</v>
      </c>
      <c r="C14" s="12">
        <v>1812.234</v>
      </c>
    </row>
    <row r="15" spans="1:3" ht="12.75">
      <c r="A15" s="8" t="s">
        <v>33</v>
      </c>
      <c r="B15" s="12">
        <v>3602.29</v>
      </c>
      <c r="C15" s="12">
        <v>3180.865</v>
      </c>
    </row>
    <row r="16" spans="1:3" ht="12.75">
      <c r="A16" s="8" t="s">
        <v>10</v>
      </c>
      <c r="B16" s="12"/>
      <c r="C16" s="12"/>
    </row>
    <row r="17" spans="1:3" ht="12.75">
      <c r="A17" s="8" t="s">
        <v>11</v>
      </c>
      <c r="B17" s="12"/>
      <c r="C17" s="12"/>
    </row>
    <row r="18" spans="1:3" ht="12.75">
      <c r="A18" s="8" t="s">
        <v>34</v>
      </c>
      <c r="B18" s="12">
        <v>290.572</v>
      </c>
      <c r="C18" s="12">
        <v>1221.512</v>
      </c>
    </row>
    <row r="19" spans="1:3" s="3" customFormat="1" ht="12.75">
      <c r="A19" s="9" t="s">
        <v>12</v>
      </c>
      <c r="B19" s="14">
        <f>SUM(B20:B21)</f>
        <v>133.685</v>
      </c>
      <c r="C19" s="14">
        <f>SUM(C20:C21)</f>
        <v>502.997</v>
      </c>
    </row>
    <row r="20" spans="1:3" ht="12.75">
      <c r="A20" s="8" t="s">
        <v>13</v>
      </c>
      <c r="B20" s="12">
        <v>133.685</v>
      </c>
      <c r="C20" s="12">
        <v>502.997</v>
      </c>
    </row>
    <row r="21" spans="1:3" ht="12.75">
      <c r="A21" s="8" t="s">
        <v>14</v>
      </c>
      <c r="B21" s="12"/>
      <c r="C21" s="12"/>
    </row>
    <row r="22" spans="1:3" s="3" customFormat="1" ht="13.5" thickBot="1">
      <c r="A22" s="10" t="s">
        <v>15</v>
      </c>
      <c r="B22" s="15">
        <f>B8+B13+B19</f>
        <v>9281.83</v>
      </c>
      <c r="C22" s="15">
        <f>C8+C13+C19</f>
        <v>8914.097999999998</v>
      </c>
    </row>
    <row r="24" s="3" customFormat="1" ht="13.5" thickBot="1">
      <c r="A24" s="3" t="s">
        <v>16</v>
      </c>
    </row>
    <row r="25" spans="1:3" s="3" customFormat="1" ht="12.75">
      <c r="A25" s="7" t="s">
        <v>17</v>
      </c>
      <c r="B25" s="11">
        <f>SUM(B26:B33)</f>
        <v>4535.981</v>
      </c>
      <c r="C25" s="11">
        <f>SUM(C26:C33)</f>
        <v>6319.482000000001</v>
      </c>
    </row>
    <row r="26" spans="1:3" ht="12.75">
      <c r="A26" s="8" t="s">
        <v>18</v>
      </c>
      <c r="B26" s="12">
        <v>2059.2</v>
      </c>
      <c r="C26" s="12">
        <v>2059.2</v>
      </c>
    </row>
    <row r="27" spans="1:3" ht="12.75">
      <c r="A27" s="8" t="s">
        <v>19</v>
      </c>
      <c r="B27" s="12"/>
      <c r="C27" s="12"/>
    </row>
    <row r="28" spans="1:3" ht="12.75">
      <c r="A28" s="8" t="s">
        <v>20</v>
      </c>
      <c r="B28" s="12">
        <v>2154.897</v>
      </c>
      <c r="C28" s="12">
        <v>2184.516</v>
      </c>
    </row>
    <row r="29" spans="1:3" ht="12.75">
      <c r="A29" s="8" t="s">
        <v>35</v>
      </c>
      <c r="B29" s="12">
        <v>311.27</v>
      </c>
      <c r="C29" s="12">
        <v>292.265</v>
      </c>
    </row>
    <row r="30" spans="1:3" ht="12.75">
      <c r="A30" s="8" t="s">
        <v>21</v>
      </c>
      <c r="B30" s="12"/>
      <c r="C30" s="12"/>
    </row>
    <row r="31" spans="1:3" ht="12.75">
      <c r="A31" s="8" t="s">
        <v>22</v>
      </c>
      <c r="B31" s="12"/>
      <c r="C31" s="12"/>
    </row>
    <row r="32" spans="1:3" ht="12.75">
      <c r="A32" s="8" t="s">
        <v>23</v>
      </c>
      <c r="B32" s="12"/>
      <c r="C32" s="12"/>
    </row>
    <row r="33" spans="1:3" ht="12.75">
      <c r="A33" s="8" t="s">
        <v>24</v>
      </c>
      <c r="B33" s="12">
        <v>10.614</v>
      </c>
      <c r="C33" s="12">
        <v>1783.501</v>
      </c>
    </row>
    <row r="34" spans="1:3" s="3" customFormat="1" ht="12.75">
      <c r="A34" s="9" t="s">
        <v>25</v>
      </c>
      <c r="B34" s="14">
        <f>SUM(B35:B36)</f>
        <v>70.371</v>
      </c>
      <c r="C34" s="14">
        <f>SUM(C35:C36)</f>
        <v>503.104</v>
      </c>
    </row>
    <row r="35" spans="1:3" ht="12.75">
      <c r="A35" s="8" t="s">
        <v>26</v>
      </c>
      <c r="B35" s="12">
        <v>70.371</v>
      </c>
      <c r="C35" s="12">
        <v>21.87</v>
      </c>
    </row>
    <row r="36" spans="1:3" ht="12.75">
      <c r="A36" s="8" t="s">
        <v>27</v>
      </c>
      <c r="B36" s="12"/>
      <c r="C36" s="12">
        <v>481.234</v>
      </c>
    </row>
    <row r="37" spans="1:3" s="3" customFormat="1" ht="12.75">
      <c r="A37" s="9" t="s">
        <v>28</v>
      </c>
      <c r="B37" s="14">
        <f>SUM(B38:B39)</f>
        <v>4630.838</v>
      </c>
      <c r="C37" s="14">
        <f>SUM(C38:C39)</f>
        <v>1967.788</v>
      </c>
    </row>
    <row r="38" spans="1:3" ht="12.75">
      <c r="A38" s="8" t="s">
        <v>29</v>
      </c>
      <c r="B38" s="12"/>
      <c r="C38" s="12"/>
    </row>
    <row r="39" spans="1:3" ht="12.75">
      <c r="A39" s="8" t="s">
        <v>30</v>
      </c>
      <c r="B39" s="12">
        <v>4630.838</v>
      </c>
      <c r="C39" s="12">
        <v>1967.788</v>
      </c>
    </row>
    <row r="40" spans="1:3" s="3" customFormat="1" ht="12.75">
      <c r="A40" s="9" t="s">
        <v>31</v>
      </c>
      <c r="B40" s="12">
        <v>44.642</v>
      </c>
      <c r="C40" s="12">
        <v>123.724</v>
      </c>
    </row>
    <row r="41" spans="1:3" s="3" customFormat="1" ht="13.5" thickBot="1">
      <c r="A41" s="10" t="s">
        <v>32</v>
      </c>
      <c r="B41" s="15">
        <f>B25+B34+B37+B40</f>
        <v>9281.831999999999</v>
      </c>
      <c r="C41" s="15">
        <f>C25+C34+C37+C40</f>
        <v>8914.098000000002</v>
      </c>
    </row>
    <row r="44" spans="1:3" ht="13.5">
      <c r="A44" s="48" t="s">
        <v>66</v>
      </c>
      <c r="B44" s="48"/>
      <c r="C44" s="48"/>
    </row>
    <row r="45" spans="1:3" ht="13.5">
      <c r="A45" s="18"/>
      <c r="B45" s="18"/>
      <c r="C45" s="47"/>
    </row>
    <row r="46" s="3" customFormat="1" ht="16.5" thickBot="1">
      <c r="A46" s="2" t="s">
        <v>36</v>
      </c>
    </row>
    <row r="47" spans="1:3" ht="13.5" thickBot="1">
      <c r="A47" s="4" t="s">
        <v>37</v>
      </c>
      <c r="B47" s="5">
        <v>1998</v>
      </c>
      <c r="C47" s="6">
        <v>1999</v>
      </c>
    </row>
    <row r="48" ht="13.5" thickBot="1"/>
    <row r="49" spans="1:3" s="3" customFormat="1" ht="12.75">
      <c r="A49" s="7" t="s">
        <v>38</v>
      </c>
      <c r="B49" s="42">
        <f>SUM(B50:B51)</f>
        <v>24811.059999999998</v>
      </c>
      <c r="C49" s="42">
        <f>SUM(C50:C51)</f>
        <v>25299.1</v>
      </c>
    </row>
    <row r="50" spans="1:3" ht="12.75">
      <c r="A50" s="8" t="s">
        <v>39</v>
      </c>
      <c r="B50" s="43">
        <v>16648.104</v>
      </c>
      <c r="C50" s="43">
        <v>20336.517</v>
      </c>
    </row>
    <row r="51" spans="1:3" ht="12.75">
      <c r="A51" s="8" t="s">
        <v>40</v>
      </c>
      <c r="B51" s="43">
        <v>8162.956</v>
      </c>
      <c r="C51" s="43">
        <v>4962.583</v>
      </c>
    </row>
    <row r="52" spans="1:3" s="3" customFormat="1" ht="12.75">
      <c r="A52" s="9" t="s">
        <v>41</v>
      </c>
      <c r="B52" s="44">
        <f>SUM(B53:B54)</f>
        <v>20154.536</v>
      </c>
      <c r="C52" s="44">
        <f>SUM(C53:C54)</f>
        <v>18897.685</v>
      </c>
    </row>
    <row r="53" spans="1:3" ht="12.75">
      <c r="A53" s="8" t="s">
        <v>42</v>
      </c>
      <c r="B53" s="43">
        <v>12867.078</v>
      </c>
      <c r="C53" s="43">
        <v>14754.736</v>
      </c>
    </row>
    <row r="54" spans="1:3" ht="12.75">
      <c r="A54" s="8" t="s">
        <v>43</v>
      </c>
      <c r="B54" s="43">
        <v>7287.458</v>
      </c>
      <c r="C54" s="43">
        <v>4142.949</v>
      </c>
    </row>
    <row r="55" spans="1:3" s="3" customFormat="1" ht="12.75">
      <c r="A55" s="9" t="s">
        <v>44</v>
      </c>
      <c r="B55" s="44">
        <f>B49-B52</f>
        <v>4656.523999999998</v>
      </c>
      <c r="C55" s="44">
        <f>C49-C52</f>
        <v>6401.414999999997</v>
      </c>
    </row>
    <row r="56" spans="1:3" ht="12.75">
      <c r="A56" s="8" t="s">
        <v>45</v>
      </c>
      <c r="B56" s="43">
        <v>803.085</v>
      </c>
      <c r="C56" s="43">
        <v>1068.33</v>
      </c>
    </row>
    <row r="57" spans="1:3" ht="12.75">
      <c r="A57" s="8" t="s">
        <v>46</v>
      </c>
      <c r="B57" s="43">
        <v>1841.386</v>
      </c>
      <c r="C57" s="43">
        <v>1977.621</v>
      </c>
    </row>
    <row r="58" spans="1:3" s="3" customFormat="1" ht="12.75">
      <c r="A58" s="9" t="s">
        <v>47</v>
      </c>
      <c r="B58" s="44">
        <f>B55-B56-B57</f>
        <v>2012.0529999999976</v>
      </c>
      <c r="C58" s="44">
        <f>C55-C56-C57</f>
        <v>3355.463999999997</v>
      </c>
    </row>
    <row r="59" spans="1:3" ht="12.75">
      <c r="A59" s="8" t="s">
        <v>48</v>
      </c>
      <c r="B59" s="43">
        <v>46.434</v>
      </c>
      <c r="C59" s="43">
        <v>916.382</v>
      </c>
    </row>
    <row r="60" spans="1:3" ht="12.75">
      <c r="A60" s="8" t="s">
        <v>49</v>
      </c>
      <c r="B60" s="43">
        <v>1107.597</v>
      </c>
      <c r="C60" s="43">
        <v>1349.16</v>
      </c>
    </row>
    <row r="61" spans="1:3" s="3" customFormat="1" ht="12.75">
      <c r="A61" s="9" t="s">
        <v>50</v>
      </c>
      <c r="B61" s="44">
        <f>B58+B59-B60</f>
        <v>950.8899999999978</v>
      </c>
      <c r="C61" s="44">
        <f>C58+C59-C60</f>
        <v>2922.685999999997</v>
      </c>
    </row>
    <row r="62" spans="1:3" ht="12.75">
      <c r="A62" s="8" t="s">
        <v>51</v>
      </c>
      <c r="B62" s="45">
        <f>SUM(B63:B64)</f>
        <v>0</v>
      </c>
      <c r="C62" s="45">
        <f>SUM(C63:C64)</f>
        <v>0</v>
      </c>
    </row>
    <row r="63" spans="1:3" ht="12.75">
      <c r="A63" s="8" t="s">
        <v>52</v>
      </c>
      <c r="B63" s="43"/>
      <c r="C63" s="43"/>
    </row>
    <row r="64" spans="1:3" ht="12.75">
      <c r="A64" s="8" t="s">
        <v>64</v>
      </c>
      <c r="B64" s="43"/>
      <c r="C64" s="43"/>
    </row>
    <row r="65" spans="1:3" ht="12.75">
      <c r="A65" s="8" t="s">
        <v>53</v>
      </c>
      <c r="B65" s="45">
        <f>SUM(B66:B68)</f>
        <v>0</v>
      </c>
      <c r="C65" s="45">
        <f>SUM(C66:C68)</f>
        <v>0</v>
      </c>
    </row>
    <row r="66" spans="1:3" ht="12.75">
      <c r="A66" s="8" t="s">
        <v>52</v>
      </c>
      <c r="B66" s="43"/>
      <c r="C66" s="43"/>
    </row>
    <row r="67" spans="1:3" ht="12.75">
      <c r="A67" s="8" t="s">
        <v>64</v>
      </c>
      <c r="B67" s="43"/>
      <c r="C67" s="43"/>
    </row>
    <row r="68" spans="1:3" ht="12.75">
      <c r="A68" s="8" t="s">
        <v>54</v>
      </c>
      <c r="B68" s="43"/>
      <c r="C68" s="43"/>
    </row>
    <row r="69" spans="1:3" ht="12.75">
      <c r="A69" s="8" t="s">
        <v>55</v>
      </c>
      <c r="B69" s="43">
        <v>482.156</v>
      </c>
      <c r="C69" s="43">
        <v>310.292</v>
      </c>
    </row>
    <row r="70" spans="1:3" ht="12.75">
      <c r="A70" s="8" t="s">
        <v>56</v>
      </c>
      <c r="B70" s="43">
        <v>762.156</v>
      </c>
      <c r="C70" s="43">
        <v>252.105</v>
      </c>
    </row>
    <row r="71" spans="1:3" s="3" customFormat="1" ht="12.75">
      <c r="A71" s="9" t="s">
        <v>65</v>
      </c>
      <c r="B71" s="44">
        <f>B61+B62+B65+B69-B70</f>
        <v>670.8899999999978</v>
      </c>
      <c r="C71" s="44">
        <f>C61+C62+C65+C69-C70</f>
        <v>2980.872999999997</v>
      </c>
    </row>
    <row r="72" spans="1:3" ht="12.75">
      <c r="A72" s="8" t="s">
        <v>57</v>
      </c>
      <c r="B72" s="45">
        <f>B73-B74</f>
        <v>-5.047999999999998</v>
      </c>
      <c r="C72" s="45">
        <f>C73-C74</f>
        <v>-10.613999999999997</v>
      </c>
    </row>
    <row r="73" spans="1:3" ht="12.75">
      <c r="A73" s="8" t="s">
        <v>58</v>
      </c>
      <c r="B73" s="43">
        <v>18.082</v>
      </c>
      <c r="C73" s="43">
        <v>17.876</v>
      </c>
    </row>
    <row r="74" spans="1:3" ht="12.75">
      <c r="A74" s="8" t="s">
        <v>59</v>
      </c>
      <c r="B74" s="43">
        <v>23.13</v>
      </c>
      <c r="C74" s="43">
        <v>28.49</v>
      </c>
    </row>
    <row r="75" spans="1:3" s="3" customFormat="1" ht="12.75">
      <c r="A75" s="9" t="s">
        <v>60</v>
      </c>
      <c r="B75" s="44">
        <f>B71+B72</f>
        <v>665.8419999999978</v>
      </c>
      <c r="C75" s="44">
        <f>C71+C72</f>
        <v>2970.258999999997</v>
      </c>
    </row>
    <row r="76" spans="1:3" ht="12.75">
      <c r="A76" s="8" t="s">
        <v>61</v>
      </c>
      <c r="B76" s="43">
        <v>655</v>
      </c>
      <c r="C76" s="43">
        <v>1186.756</v>
      </c>
    </row>
    <row r="77" spans="1:3" ht="12.75">
      <c r="A77" s="8" t="s">
        <v>62</v>
      </c>
      <c r="B77" s="43"/>
      <c r="C77" s="43"/>
    </row>
    <row r="78" spans="1:3" s="3" customFormat="1" ht="13.5" thickBot="1">
      <c r="A78" s="10" t="s">
        <v>63</v>
      </c>
      <c r="B78" s="46">
        <f>B75-B76-B77</f>
        <v>10.841999999997824</v>
      </c>
      <c r="C78" s="46">
        <f>C75-C76-C77</f>
        <v>1783.5029999999967</v>
      </c>
    </row>
    <row r="82" spans="1:3" ht="13.5">
      <c r="A82" s="48" t="s">
        <v>66</v>
      </c>
      <c r="B82" s="48"/>
      <c r="C82" s="48"/>
    </row>
    <row r="84" spans="1:4" ht="17.25" thickBot="1">
      <c r="A84" s="19" t="s">
        <v>67</v>
      </c>
      <c r="B84" s="20"/>
      <c r="C84" s="21"/>
      <c r="D84" s="21"/>
    </row>
    <row r="85" spans="1:3" ht="12.75">
      <c r="A85" s="22" t="s">
        <v>68</v>
      </c>
      <c r="B85" s="23">
        <v>1998</v>
      </c>
      <c r="C85" s="24">
        <v>1999</v>
      </c>
    </row>
    <row r="86" spans="1:3" ht="24">
      <c r="A86" s="25" t="s">
        <v>69</v>
      </c>
      <c r="B86" s="26"/>
      <c r="C86" s="27"/>
    </row>
    <row r="87" spans="1:3" ht="12.75">
      <c r="A87" s="25" t="s">
        <v>70</v>
      </c>
      <c r="B87" s="28"/>
      <c r="C87" s="27"/>
    </row>
    <row r="88" spans="1:3" ht="12.75">
      <c r="A88" s="29" t="s">
        <v>71</v>
      </c>
      <c r="B88" s="28"/>
      <c r="C88" s="27"/>
    </row>
    <row r="89" spans="1:3" ht="12.75">
      <c r="A89" s="29" t="s">
        <v>72</v>
      </c>
      <c r="B89" s="28"/>
      <c r="C89" s="27"/>
    </row>
    <row r="90" spans="1:3" ht="12.75">
      <c r="A90" s="29" t="s">
        <v>73</v>
      </c>
      <c r="B90" s="28"/>
      <c r="C90" s="27"/>
    </row>
    <row r="91" spans="1:3" ht="12.75">
      <c r="A91" s="29" t="s">
        <v>74</v>
      </c>
      <c r="B91" s="28"/>
      <c r="C91" s="27"/>
    </row>
    <row r="92" spans="1:3" ht="12.75">
      <c r="A92" s="29" t="s">
        <v>75</v>
      </c>
      <c r="B92" s="28"/>
      <c r="C92" s="27"/>
    </row>
    <row r="93" spans="1:3" ht="12.75">
      <c r="A93" s="29" t="s">
        <v>76</v>
      </c>
      <c r="B93" s="28"/>
      <c r="C93" s="27"/>
    </row>
    <row r="94" spans="1:3" ht="12.75">
      <c r="A94" s="29" t="s">
        <v>77</v>
      </c>
      <c r="B94" s="28"/>
      <c r="C94" s="27"/>
    </row>
    <row r="95" spans="1:3" ht="12.75">
      <c r="A95" s="25" t="s">
        <v>78</v>
      </c>
      <c r="B95" s="28"/>
      <c r="C95" s="27"/>
    </row>
    <row r="96" spans="1:3" ht="12.75">
      <c r="A96" s="29" t="s">
        <v>79</v>
      </c>
      <c r="B96" s="28"/>
      <c r="C96" s="27"/>
    </row>
    <row r="97" spans="1:3" ht="12.75">
      <c r="A97" s="29" t="s">
        <v>80</v>
      </c>
      <c r="B97" s="28"/>
      <c r="C97" s="27"/>
    </row>
    <row r="98" spans="1:3" ht="12.75">
      <c r="A98" s="29" t="s">
        <v>81</v>
      </c>
      <c r="B98" s="28"/>
      <c r="C98" s="27"/>
    </row>
    <row r="99" spans="1:3" ht="12.75">
      <c r="A99" s="29" t="s">
        <v>82</v>
      </c>
      <c r="B99" s="28"/>
      <c r="C99" s="27"/>
    </row>
    <row r="100" spans="1:3" ht="12.75">
      <c r="A100" s="29" t="s">
        <v>83</v>
      </c>
      <c r="B100" s="28"/>
      <c r="C100" s="27"/>
    </row>
    <row r="101" spans="1:3" ht="12.75">
      <c r="A101" s="29" t="s">
        <v>84</v>
      </c>
      <c r="B101" s="28"/>
      <c r="C101" s="27"/>
    </row>
    <row r="102" spans="1:3" ht="12.75">
      <c r="A102" s="29" t="s">
        <v>85</v>
      </c>
      <c r="B102" s="28"/>
      <c r="C102" s="30"/>
    </row>
    <row r="103" spans="1:3" ht="12.75">
      <c r="A103" s="29" t="s">
        <v>86</v>
      </c>
      <c r="B103" s="28"/>
      <c r="C103" s="30"/>
    </row>
    <row r="104" spans="1:3" ht="12.75">
      <c r="A104" s="29" t="s">
        <v>87</v>
      </c>
      <c r="B104" s="28"/>
      <c r="C104" s="30"/>
    </row>
    <row r="105" spans="1:3" ht="12.75">
      <c r="A105" s="29" t="s">
        <v>88</v>
      </c>
      <c r="B105" s="28"/>
      <c r="C105" s="30"/>
    </row>
    <row r="106" spans="1:3" ht="12.75">
      <c r="A106" s="29" t="s">
        <v>89</v>
      </c>
      <c r="B106" s="28"/>
      <c r="C106" s="30"/>
    </row>
    <row r="107" spans="1:3" ht="24">
      <c r="A107" s="25" t="s">
        <v>90</v>
      </c>
      <c r="B107" s="34">
        <f>SUM(B108:B109)</f>
        <v>-303</v>
      </c>
      <c r="C107" s="35">
        <f>SUM(C108:C109)</f>
        <v>1391</v>
      </c>
    </row>
    <row r="108" spans="1:3" ht="12.75">
      <c r="A108" s="25" t="s">
        <v>91</v>
      </c>
      <c r="B108" s="36">
        <v>11</v>
      </c>
      <c r="C108" s="37">
        <v>1784</v>
      </c>
    </row>
    <row r="109" spans="1:3" ht="12.75">
      <c r="A109" s="25" t="s">
        <v>92</v>
      </c>
      <c r="B109" s="34">
        <f>SUM(B110:B122)</f>
        <v>-314</v>
      </c>
      <c r="C109" s="35">
        <f>SUM(C110:C122)</f>
        <v>-393</v>
      </c>
    </row>
    <row r="110" spans="1:3" ht="12.75">
      <c r="A110" s="31" t="s">
        <v>93</v>
      </c>
      <c r="B110" s="36">
        <v>727</v>
      </c>
      <c r="C110" s="37">
        <v>672</v>
      </c>
    </row>
    <row r="111" spans="1:3" ht="12.75">
      <c r="A111" s="29" t="s">
        <v>94</v>
      </c>
      <c r="B111" s="36">
        <v>0</v>
      </c>
      <c r="C111" s="38">
        <v>0</v>
      </c>
    </row>
    <row r="112" spans="1:3" ht="12.75">
      <c r="A112" s="29" t="s">
        <v>95</v>
      </c>
      <c r="B112" s="36">
        <v>0</v>
      </c>
      <c r="C112" s="38">
        <v>0</v>
      </c>
    </row>
    <row r="113" spans="1:3" ht="12.75">
      <c r="A113" s="29" t="s">
        <v>96</v>
      </c>
      <c r="B113" s="36">
        <v>-19</v>
      </c>
      <c r="C113" s="38">
        <v>-3</v>
      </c>
    </row>
    <row r="114" spans="1:3" ht="12.75">
      <c r="A114" s="29" t="s">
        <v>97</v>
      </c>
      <c r="B114" s="36">
        <v>859</v>
      </c>
      <c r="C114" s="38">
        <v>433</v>
      </c>
    </row>
    <row r="115" spans="1:3" ht="12.75">
      <c r="A115" s="29" t="s">
        <v>98</v>
      </c>
      <c r="B115" s="36">
        <v>655</v>
      </c>
      <c r="C115" s="38">
        <v>1235</v>
      </c>
    </row>
    <row r="116" spans="1:3" ht="12.75">
      <c r="A116" s="29" t="s">
        <v>99</v>
      </c>
      <c r="B116" s="36">
        <v>-626</v>
      </c>
      <c r="C116" s="38">
        <v>-1130</v>
      </c>
    </row>
    <row r="117" spans="1:3" ht="12.75">
      <c r="A117" s="29" t="s">
        <v>100</v>
      </c>
      <c r="B117" s="36">
        <v>-1557</v>
      </c>
      <c r="C117" s="38">
        <v>1101</v>
      </c>
    </row>
    <row r="118" spans="1:3" ht="12.75">
      <c r="A118" s="29" t="s">
        <v>101</v>
      </c>
      <c r="B118" s="36">
        <v>150</v>
      </c>
      <c r="C118" s="38">
        <v>421</v>
      </c>
    </row>
    <row r="119" spans="1:3" ht="24">
      <c r="A119" s="31" t="s">
        <v>102</v>
      </c>
      <c r="B119" s="36">
        <v>-512</v>
      </c>
      <c r="C119" s="38">
        <v>-2769</v>
      </c>
    </row>
    <row r="120" spans="1:3" ht="12.75">
      <c r="A120" s="29" t="s">
        <v>103</v>
      </c>
      <c r="B120" s="36">
        <v>-25</v>
      </c>
      <c r="C120" s="38">
        <v>-369</v>
      </c>
    </row>
    <row r="121" spans="1:3" ht="12.75">
      <c r="A121" s="29" t="s">
        <v>104</v>
      </c>
      <c r="B121" s="36">
        <v>34</v>
      </c>
      <c r="C121" s="38">
        <v>79</v>
      </c>
    </row>
    <row r="122" spans="1:3" ht="12.75">
      <c r="A122" s="29" t="s">
        <v>105</v>
      </c>
      <c r="B122" s="36">
        <v>0</v>
      </c>
      <c r="C122" s="38">
        <v>-63</v>
      </c>
    </row>
    <row r="123" spans="1:3" ht="24">
      <c r="A123" s="25" t="s">
        <v>106</v>
      </c>
      <c r="B123" s="34">
        <f>B124-B136</f>
        <v>-289</v>
      </c>
      <c r="C123" s="39">
        <f>C124-C136</f>
        <v>-460</v>
      </c>
    </row>
    <row r="124" spans="1:3" ht="12.75">
      <c r="A124" s="25" t="s">
        <v>107</v>
      </c>
      <c r="B124" s="34">
        <f>SUM(B125:B127,B131:B135)</f>
        <v>-289</v>
      </c>
      <c r="C124" s="39">
        <f>SUM(C125:C127,C131:C135)</f>
        <v>-460</v>
      </c>
    </row>
    <row r="125" spans="1:3" ht="12.75">
      <c r="A125" s="29" t="s">
        <v>108</v>
      </c>
      <c r="B125" s="36">
        <v>-16</v>
      </c>
      <c r="C125" s="38">
        <v>-38</v>
      </c>
    </row>
    <row r="126" spans="1:3" ht="12.75">
      <c r="A126" s="29" t="s">
        <v>109</v>
      </c>
      <c r="B126" s="36">
        <v>-333</v>
      </c>
      <c r="C126" s="38">
        <v>-517</v>
      </c>
    </row>
    <row r="127" spans="1:3" ht="12.75">
      <c r="A127" s="29" t="s">
        <v>110</v>
      </c>
      <c r="B127" s="36">
        <v>0</v>
      </c>
      <c r="C127" s="38">
        <v>35</v>
      </c>
    </row>
    <row r="128" spans="1:3" ht="12.75">
      <c r="A128" s="29" t="s">
        <v>111</v>
      </c>
      <c r="B128" s="36">
        <v>0</v>
      </c>
      <c r="C128" s="38">
        <v>35</v>
      </c>
    </row>
    <row r="129" spans="1:3" ht="12.75">
      <c r="A129" s="29" t="s">
        <v>112</v>
      </c>
      <c r="B129" s="36">
        <v>0</v>
      </c>
      <c r="C129" s="37">
        <v>0</v>
      </c>
    </row>
    <row r="130" spans="1:3" ht="12.75">
      <c r="A130" s="29" t="s">
        <v>113</v>
      </c>
      <c r="B130" s="36">
        <v>0</v>
      </c>
      <c r="C130" s="38">
        <v>0</v>
      </c>
    </row>
    <row r="131" spans="1:3" ht="12.75">
      <c r="A131" s="29" t="s">
        <v>114</v>
      </c>
      <c r="B131" s="36">
        <v>0</v>
      </c>
      <c r="C131" s="38">
        <v>0</v>
      </c>
    </row>
    <row r="132" spans="1:3" ht="12.75">
      <c r="A132" s="29" t="s">
        <v>115</v>
      </c>
      <c r="B132" s="36">
        <v>60</v>
      </c>
      <c r="C132" s="38">
        <v>60</v>
      </c>
    </row>
    <row r="133" spans="1:3" ht="12.75">
      <c r="A133" s="29" t="s">
        <v>116</v>
      </c>
      <c r="B133" s="36">
        <v>0</v>
      </c>
      <c r="C133" s="38">
        <v>0</v>
      </c>
    </row>
    <row r="134" spans="1:3" ht="12.75">
      <c r="A134" s="29" t="s">
        <v>117</v>
      </c>
      <c r="B134" s="36">
        <v>0</v>
      </c>
      <c r="C134" s="38">
        <v>0</v>
      </c>
    </row>
    <row r="135" spans="1:3" ht="12.75">
      <c r="A135" s="29" t="s">
        <v>118</v>
      </c>
      <c r="B135" s="36">
        <v>0</v>
      </c>
      <c r="C135" s="38">
        <v>0</v>
      </c>
    </row>
    <row r="136" spans="1:3" ht="12.75">
      <c r="A136" s="25" t="s">
        <v>119</v>
      </c>
      <c r="B136" s="34">
        <f>SUM(B137:B139,B143:B146)</f>
        <v>0</v>
      </c>
      <c r="C136" s="39">
        <f>SUM(C137:C139,C143:C146)</f>
        <v>0</v>
      </c>
    </row>
    <row r="137" spans="1:3" ht="12.75">
      <c r="A137" s="29" t="s">
        <v>120</v>
      </c>
      <c r="B137" s="36">
        <v>0</v>
      </c>
      <c r="C137" s="38">
        <v>0</v>
      </c>
    </row>
    <row r="138" spans="1:3" ht="12.75">
      <c r="A138" s="29" t="s">
        <v>121</v>
      </c>
      <c r="B138" s="36">
        <v>0</v>
      </c>
      <c r="C138" s="38">
        <v>0</v>
      </c>
    </row>
    <row r="139" spans="1:3" ht="12.75">
      <c r="A139" s="29" t="s">
        <v>122</v>
      </c>
      <c r="B139" s="36">
        <v>0</v>
      </c>
      <c r="C139" s="37">
        <v>0</v>
      </c>
    </row>
    <row r="140" spans="1:3" ht="12.75">
      <c r="A140" s="29" t="s">
        <v>123</v>
      </c>
      <c r="B140" s="36">
        <v>0</v>
      </c>
      <c r="C140" s="37">
        <v>0</v>
      </c>
    </row>
    <row r="141" spans="1:3" ht="12.75">
      <c r="A141" s="29" t="s">
        <v>124</v>
      </c>
      <c r="B141" s="36">
        <v>0</v>
      </c>
      <c r="C141" s="37">
        <v>0</v>
      </c>
    </row>
    <row r="142" spans="1:3" ht="12.75">
      <c r="A142" s="29" t="s">
        <v>125</v>
      </c>
      <c r="B142" s="36">
        <v>0</v>
      </c>
      <c r="C142" s="37">
        <v>0</v>
      </c>
    </row>
    <row r="143" spans="1:3" ht="12.75">
      <c r="A143" s="29" t="s">
        <v>126</v>
      </c>
      <c r="B143" s="36">
        <v>0</v>
      </c>
      <c r="C143" s="37">
        <v>0</v>
      </c>
    </row>
    <row r="144" spans="1:3" ht="12.75">
      <c r="A144" s="29" t="s">
        <v>127</v>
      </c>
      <c r="B144" s="36">
        <v>0</v>
      </c>
      <c r="C144" s="37">
        <v>0</v>
      </c>
    </row>
    <row r="145" spans="1:3" ht="12.75">
      <c r="A145" s="29" t="s">
        <v>128</v>
      </c>
      <c r="B145" s="36">
        <v>0</v>
      </c>
      <c r="C145" s="37">
        <v>0</v>
      </c>
    </row>
    <row r="146" spans="1:3" ht="12.75">
      <c r="A146" s="29" t="s">
        <v>129</v>
      </c>
      <c r="B146" s="36">
        <v>0</v>
      </c>
      <c r="C146" s="37">
        <v>0</v>
      </c>
    </row>
    <row r="147" spans="1:3" ht="12.75">
      <c r="A147" s="25" t="s">
        <v>130</v>
      </c>
      <c r="B147" s="34">
        <f>B148-B156</f>
        <v>-300</v>
      </c>
      <c r="C147" s="35">
        <f>C148-C156</f>
        <v>0</v>
      </c>
    </row>
    <row r="148" spans="1:3" ht="12.75">
      <c r="A148" s="25" t="s">
        <v>131</v>
      </c>
      <c r="B148" s="34">
        <f>SUM(B149:B155)</f>
        <v>0</v>
      </c>
      <c r="C148" s="35">
        <f>SUM(C149:C155)</f>
        <v>0</v>
      </c>
    </row>
    <row r="149" spans="1:3" ht="12.75">
      <c r="A149" s="29" t="s">
        <v>132</v>
      </c>
      <c r="B149" s="36">
        <v>0</v>
      </c>
      <c r="C149" s="37">
        <v>0</v>
      </c>
    </row>
    <row r="150" spans="1:3" ht="24">
      <c r="A150" s="29" t="s">
        <v>133</v>
      </c>
      <c r="B150" s="36">
        <v>0</v>
      </c>
      <c r="C150" s="37">
        <v>0</v>
      </c>
    </row>
    <row r="151" spans="1:3" ht="12.75">
      <c r="A151" s="29" t="s">
        <v>134</v>
      </c>
      <c r="B151" s="36">
        <v>0</v>
      </c>
      <c r="C151" s="37">
        <v>0</v>
      </c>
    </row>
    <row r="152" spans="1:3" ht="24">
      <c r="A152" s="29" t="s">
        <v>135</v>
      </c>
      <c r="B152" s="36">
        <v>0</v>
      </c>
      <c r="C152" s="37">
        <v>0</v>
      </c>
    </row>
    <row r="153" spans="1:3" ht="12.75">
      <c r="A153" s="29" t="s">
        <v>136</v>
      </c>
      <c r="B153" s="36">
        <v>0</v>
      </c>
      <c r="C153" s="37">
        <v>0</v>
      </c>
    </row>
    <row r="154" spans="1:3" ht="12.75">
      <c r="A154" s="29" t="s">
        <v>137</v>
      </c>
      <c r="B154" s="36">
        <v>0</v>
      </c>
      <c r="C154" s="37">
        <v>0</v>
      </c>
    </row>
    <row r="155" spans="1:3" ht="12.75">
      <c r="A155" s="29" t="s">
        <v>138</v>
      </c>
      <c r="B155" s="36">
        <v>0</v>
      </c>
      <c r="C155" s="37">
        <v>0</v>
      </c>
    </row>
    <row r="156" spans="1:3" ht="12.75">
      <c r="A156" s="25" t="s">
        <v>139</v>
      </c>
      <c r="B156" s="34">
        <f>SUM(B157:B168)</f>
        <v>300</v>
      </c>
      <c r="C156" s="35">
        <f>SUM(C157:C168)</f>
        <v>0</v>
      </c>
    </row>
    <row r="157" spans="1:3" ht="12.75">
      <c r="A157" s="29" t="s">
        <v>140</v>
      </c>
      <c r="B157" s="36">
        <v>0</v>
      </c>
      <c r="C157" s="37">
        <v>0</v>
      </c>
    </row>
    <row r="158" spans="1:3" ht="24">
      <c r="A158" s="29" t="s">
        <v>141</v>
      </c>
      <c r="B158" s="36">
        <v>0</v>
      </c>
      <c r="C158" s="37">
        <v>0</v>
      </c>
    </row>
    <row r="159" spans="1:3" ht="12.75">
      <c r="A159" s="29" t="s">
        <v>142</v>
      </c>
      <c r="B159" s="36">
        <v>0</v>
      </c>
      <c r="C159" s="37">
        <v>0</v>
      </c>
    </row>
    <row r="160" spans="1:3" ht="24">
      <c r="A160" s="29" t="s">
        <v>143</v>
      </c>
      <c r="B160" s="36">
        <v>0</v>
      </c>
      <c r="C160" s="37">
        <v>0</v>
      </c>
    </row>
    <row r="161" spans="1:3" ht="12.75">
      <c r="A161" s="29" t="s">
        <v>144</v>
      </c>
      <c r="B161" s="36">
        <v>0</v>
      </c>
      <c r="C161" s="37">
        <v>0</v>
      </c>
    </row>
    <row r="162" spans="1:3" ht="12.75">
      <c r="A162" s="29" t="s">
        <v>145</v>
      </c>
      <c r="B162" s="36">
        <v>0</v>
      </c>
      <c r="C162" s="37">
        <v>0</v>
      </c>
    </row>
    <row r="163" spans="1:3" ht="12.75">
      <c r="A163" s="29" t="s">
        <v>146</v>
      </c>
      <c r="B163" s="36">
        <v>300</v>
      </c>
      <c r="C163" s="37">
        <v>0</v>
      </c>
    </row>
    <row r="164" spans="1:3" ht="12.75">
      <c r="A164" s="29" t="s">
        <v>147</v>
      </c>
      <c r="B164" s="36">
        <v>0</v>
      </c>
      <c r="C164" s="37">
        <v>0</v>
      </c>
    </row>
    <row r="165" spans="1:3" ht="12.75">
      <c r="A165" s="29" t="s">
        <v>148</v>
      </c>
      <c r="B165" s="36">
        <v>0</v>
      </c>
      <c r="C165" s="37">
        <v>0</v>
      </c>
    </row>
    <row r="166" spans="1:3" ht="12.75">
      <c r="A166" s="29" t="s">
        <v>149</v>
      </c>
      <c r="B166" s="36">
        <v>0</v>
      </c>
      <c r="C166" s="37">
        <v>0</v>
      </c>
    </row>
    <row r="167" spans="1:3" ht="12.75">
      <c r="A167" s="29" t="s">
        <v>150</v>
      </c>
      <c r="B167" s="36">
        <v>0</v>
      </c>
      <c r="C167" s="37">
        <v>0</v>
      </c>
    </row>
    <row r="168" spans="1:3" ht="12.75">
      <c r="A168" s="29" t="s">
        <v>151</v>
      </c>
      <c r="B168" s="36"/>
      <c r="C168" s="37">
        <v>0</v>
      </c>
    </row>
    <row r="169" spans="1:3" ht="12.75">
      <c r="A169" s="25" t="s">
        <v>152</v>
      </c>
      <c r="B169" s="34">
        <f>B107+B123+B147</f>
        <v>-892</v>
      </c>
      <c r="C169" s="35">
        <f>C107+C123+C147</f>
        <v>931</v>
      </c>
    </row>
    <row r="170" spans="1:3" ht="12.75">
      <c r="A170" s="25" t="s">
        <v>153</v>
      </c>
      <c r="B170" s="34">
        <f>B173-B172</f>
        <v>-892</v>
      </c>
      <c r="C170" s="35">
        <f>C173-C172</f>
        <v>931</v>
      </c>
    </row>
    <row r="171" spans="1:3" ht="12.75">
      <c r="A171" s="32" t="s">
        <v>154</v>
      </c>
      <c r="B171" s="36"/>
      <c r="C171" s="37"/>
    </row>
    <row r="172" spans="1:3" ht="12.75">
      <c r="A172" s="25" t="s">
        <v>155</v>
      </c>
      <c r="B172" s="36">
        <v>1183</v>
      </c>
      <c r="C172" s="37">
        <v>291</v>
      </c>
    </row>
    <row r="173" spans="1:3" ht="13.5" thickBot="1">
      <c r="A173" s="33" t="s">
        <v>156</v>
      </c>
      <c r="B173" s="40">
        <v>291</v>
      </c>
      <c r="C173" s="41">
        <v>1222</v>
      </c>
    </row>
  </sheetData>
  <mergeCells count="3">
    <mergeCell ref="A2:C2"/>
    <mergeCell ref="A44:C44"/>
    <mergeCell ref="A82:C82"/>
  </mergeCells>
  <printOptions/>
  <pageMargins left="0.75" right="0.75" top="1" bottom="1" header="0.5" footer="0.5"/>
  <pageSetup horizontalDpi="300" verticalDpi="300" orientation="portrait" paperSize="9" r:id="rId1"/>
  <rowBreaks count="3" manualBreakCount="3">
    <brk id="42" max="255" man="1"/>
    <brk id="79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Frantschach Świecie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Urbański</dc:creator>
  <cp:keywords/>
  <dc:description/>
  <cp:lastModifiedBy>Piotr Urbański</cp:lastModifiedBy>
  <cp:lastPrinted>2000-02-21T12:30:52Z</cp:lastPrinted>
  <dcterms:created xsi:type="dcterms:W3CDTF">1999-07-26T05:42:15Z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