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05" windowWidth="10860" windowHeight="6150" activeTab="0"/>
  </bookViews>
  <sheets>
    <sheet name="Arkusz1" sheetId="1" r:id="rId1"/>
    <sheet name="Arkusz2" sheetId="2" r:id="rId2"/>
    <sheet name="Arkusz3" sheetId="3" r:id="rId3"/>
  </sheets>
  <definedNames>
    <definedName name="_xlnm.Print_Area" localSheetId="0">'Arkusz1'!$A$1:$E$457</definedName>
  </definedNames>
  <calcPr fullCalcOnLoad="1"/>
</workbook>
</file>

<file path=xl/sharedStrings.xml><?xml version="1.0" encoding="utf-8"?>
<sst xmlns="http://schemas.openxmlformats.org/spreadsheetml/2006/main" count="399" uniqueCount="330">
  <si>
    <t>Formularz</t>
  </si>
  <si>
    <t>SA-Q V/2001-2002</t>
  </si>
  <si>
    <t xml:space="preserve">             (kwartał/rok)</t>
  </si>
  <si>
    <t xml:space="preserve">        (dla emitentów papierów wartościowych o działalności wytwórczej, budowlanej, handlowej lub usługowej)</t>
  </si>
  <si>
    <t xml:space="preserve">Zgodnie z § 1 ust. 2  i  § 57 ust. 1 pkt 1 Rozporządzenia Rady Ministrów z dnia 16 października 2001 r. - Dz.U. Nr 139, poz. 1569 </t>
  </si>
  <si>
    <t>Zarząd Spółki Zakłady Płyt Wiórowych S.A. W Grajewie</t>
  </si>
  <si>
    <t>dnia 5 sierpnia 2002 r.</t>
  </si>
  <si>
    <t>(data przekazania)</t>
  </si>
  <si>
    <t>w tys. zł</t>
  </si>
  <si>
    <t>w tys. EURO</t>
  </si>
  <si>
    <t xml:space="preserve">WYBRANE DANE FINANSOWE                                                                (rok bieżący)             </t>
  </si>
  <si>
    <t xml:space="preserve">V kwartał            okres od 01.03.02  do 30.06.02 </t>
  </si>
  <si>
    <t>I. Przychody netto ze sprzedaży produktów, towarów i materiałów</t>
  </si>
  <si>
    <t>II. Zysk (strata) na działalności operacyjnej</t>
  </si>
  <si>
    <t>III. Zysk (strata) brutto</t>
  </si>
  <si>
    <t>IV. Zysk (strata) netto</t>
  </si>
  <si>
    <t>V. Aktywa razem (stan na 30.06.2002)</t>
  </si>
  <si>
    <t>VI. Zobowiązania razem (stan na 30.06.2002)</t>
  </si>
  <si>
    <t>VII. Zobowiazania długoterminowe (stan na 30.06.2002)</t>
  </si>
  <si>
    <t>VIII. Zobowiązania krótkoterminowe (stan na 30.06.2002)</t>
  </si>
  <si>
    <t>IX. Kapitał własny (stan na 30.06.2002)</t>
  </si>
  <si>
    <t>X. Kapitał zakładowy (stan na 30.06.2002)</t>
  </si>
  <si>
    <t>XI. Liczba akcji (stan na 30.06.2002)</t>
  </si>
  <si>
    <t xml:space="preserve">XII. Zysk (strata) na jedną akcję zwykłą (w zł/EURO) </t>
  </si>
  <si>
    <t xml:space="preserve">XIII. Rozwodniony zysk (strata) na jedną akcję zwykłą (w zł/EURO) </t>
  </si>
  <si>
    <t xml:space="preserve">XIV. Wartość księgowa na jedną akcję (w zł/EURO, stan na 30.06.2002) </t>
  </si>
  <si>
    <t>XV. Rozwodniona wartość księgowa na jedną akcję (w zł/EURO, stan na 30.06.2002)</t>
  </si>
  <si>
    <t>XVI. Zadeklarowana lub wypłacona dywidenda na jedną akcję (w zł/EURO)</t>
  </si>
  <si>
    <t>-</t>
  </si>
  <si>
    <t>BILANS                                                                                                                             w tys. zł</t>
  </si>
  <si>
    <t xml:space="preserve">stan na 30.06.2002 koniec kwartału (rok bieżący)              </t>
  </si>
  <si>
    <t xml:space="preserve">stan na 31.03.2002 koniec kwartału (rok bieżący)              </t>
  </si>
  <si>
    <t xml:space="preserve">stan na 30.06.2001 koniec kwartału (rok poprz.)                         </t>
  </si>
  <si>
    <t xml:space="preserve">stan na 31.03.2001 koniec kwartału (rok poprz.)                         </t>
  </si>
  <si>
    <t>A k t y w a</t>
  </si>
  <si>
    <t>I. Majątek trwały</t>
  </si>
  <si>
    <t xml:space="preserve">      1. Wartości niematerialne i prawne</t>
  </si>
  <si>
    <t xml:space="preserve">      2. Rzeczowy majątek trwały</t>
  </si>
  <si>
    <t xml:space="preserve">      3. Finansowy majątek trwały</t>
  </si>
  <si>
    <t xml:space="preserve">      4. Należności długoterminowe</t>
  </si>
  <si>
    <t>II. Majątek obrotowy</t>
  </si>
  <si>
    <t xml:space="preserve">      1. Zapasy</t>
  </si>
  <si>
    <t xml:space="preserve">      2. Należności krótkoterminowe</t>
  </si>
  <si>
    <t xml:space="preserve">      3. Akcje (udziały) własne do zbycia</t>
  </si>
  <si>
    <t xml:space="preserve">      4. Papiery wartościowe przeznaczone do obrotu</t>
  </si>
  <si>
    <t xml:space="preserve">      5. Środki pieniężne</t>
  </si>
  <si>
    <t>III. Rozliczenia międzyokresowe</t>
  </si>
  <si>
    <t xml:space="preserve">      1. Z tytułu odroczonego podatku dochodowego</t>
  </si>
  <si>
    <t xml:space="preserve">      2. Pozostałe rozliczenia międzyokresowe</t>
  </si>
  <si>
    <t>A k t y w a  r a z e m</t>
  </si>
  <si>
    <t>P a s y w a</t>
  </si>
  <si>
    <t>I. Kapitał własny</t>
  </si>
  <si>
    <t xml:space="preserve">      1. Kapitał zakładowy</t>
  </si>
  <si>
    <t xml:space="preserve">      2. Należne wpłaty na poczet kapitału zakładowego                                                                                                                       (wielkość ujemna)</t>
  </si>
  <si>
    <t xml:space="preserve">      3. Kapitał zapasowy</t>
  </si>
  <si>
    <t xml:space="preserve">      4. Kapitał rezerwowy z aktualizacji wyceny</t>
  </si>
  <si>
    <t xml:space="preserve">      5. Pozostałe kapitały rezerwowe</t>
  </si>
  <si>
    <t xml:space="preserve">      6. Różnice kursowe z przeliczenia oddziałów (zakładów) zagranicznych</t>
  </si>
  <si>
    <t xml:space="preserve">      7. Niepodzielony zysk lub niepokryta strata z lat ubiegłych</t>
  </si>
  <si>
    <t xml:space="preserve">      8. Zysk (strata) netto</t>
  </si>
  <si>
    <t>II. Rezerwy</t>
  </si>
  <si>
    <t xml:space="preserve">      1. Rezerwy na podatek dochodowy</t>
  </si>
  <si>
    <t xml:space="preserve">      2. Pozostałe rezerwy</t>
  </si>
  <si>
    <t>III. Zobowiązania</t>
  </si>
  <si>
    <t xml:space="preserve">      1. Zobowiązania długoterminowe</t>
  </si>
  <si>
    <t xml:space="preserve">      2. Zobowiązania krótkoterminowe</t>
  </si>
  <si>
    <t>IV. Rozliczenia międzyokresowe i przychody przyszłych okresów</t>
  </si>
  <si>
    <t>P a s y w a  r a z e m</t>
  </si>
  <si>
    <t>Wartość księgowa</t>
  </si>
  <si>
    <t>Liczba akcji</t>
  </si>
  <si>
    <t>Wartość księgowa na jedną akcję (w zł)</t>
  </si>
  <si>
    <t>Przewidywana liczba akcji</t>
  </si>
  <si>
    <t>Rozwodniona wartość księgowa na jedną akcję (w zł)</t>
  </si>
  <si>
    <t xml:space="preserve">ZOBOWIĄZANIA POZABILANSOWE  </t>
  </si>
  <si>
    <t>Zobowiązania pozabilansowe</t>
  </si>
  <si>
    <t>a) łączna wartość udzielonych gwarancji i poręczeń, w tym:</t>
  </si>
  <si>
    <t xml:space="preserve">    - na rzecz jednostek zależnych</t>
  </si>
  <si>
    <t xml:space="preserve">    - na rzecz jednostek stowarzyszonych</t>
  </si>
  <si>
    <t xml:space="preserve">    - na rzecz jednostki dominującej</t>
  </si>
  <si>
    <t xml:space="preserve">    - na rzecz innych jednostek</t>
  </si>
  <si>
    <t>b) pozostałe zobowiązania pozabilansowe (z tytułu)</t>
  </si>
  <si>
    <t xml:space="preserve">   -</t>
  </si>
  <si>
    <t>Zobowiązania pozabilansowe, razem</t>
  </si>
  <si>
    <t xml:space="preserve">RACHUNEK ZYSKÓW I STRAT </t>
  </si>
  <si>
    <t xml:space="preserve">V kwartał          (rok bieżący)                         okres od 01.04.02                     do 30.06.02                              </t>
  </si>
  <si>
    <t xml:space="preserve">VI kwartał          (rok poprz.)                         okres od 01.04.01              do 30.06.01                              </t>
  </si>
  <si>
    <t xml:space="preserve">      1. Przychody netto ze sprzedaży produktów</t>
  </si>
  <si>
    <t xml:space="preserve">      2. Przychody netto ze sprzedaży towarów i materiałów</t>
  </si>
  <si>
    <t>II. Koszty sprzedanych produktów, towarów i materiałów</t>
  </si>
  <si>
    <t xml:space="preserve">      1. Koszt wytworzenia sprzedanych produktów</t>
  </si>
  <si>
    <t xml:space="preserve">      2. Wartość sprzedanych towarów i materiałów</t>
  </si>
  <si>
    <t>III. Zysk (strata) brutto na sprzedaży (I-II)</t>
  </si>
  <si>
    <t>IV. Koszty sprzedaży</t>
  </si>
  <si>
    <t>V. Koszty ogólnego zarządu</t>
  </si>
  <si>
    <t>VI. Zysk (strata) na sprzedaży (III-IV-V)</t>
  </si>
  <si>
    <t>VII. Pozostałe przychody operacyjne</t>
  </si>
  <si>
    <t>VIII. Pozostałe koszty operacyjne</t>
  </si>
  <si>
    <t>IX. Zysk (strata) na działalności operacyjnej (VI+VII-VIII)</t>
  </si>
  <si>
    <t>X. Przychody z akcji i udziałów w innych jednostkach</t>
  </si>
  <si>
    <t>XI. Przychody z pozostałego finansowego majątku trwałego</t>
  </si>
  <si>
    <t>XII. Pozostałe przychody finansowe</t>
  </si>
  <si>
    <t>XIII. Koszty finansowe</t>
  </si>
  <si>
    <t>XIV. Zysk (strata) na działalności gospodarczej (IX+X+XI+XII-XIII)</t>
  </si>
  <si>
    <t>XV. Wynik zdarzeń nadzwyczajnych (XV.1. - XV.2.)</t>
  </si>
  <si>
    <t xml:space="preserve">      1. Zyski nadzwyczajne</t>
  </si>
  <si>
    <t xml:space="preserve">      2. Straty nadzwyczajne</t>
  </si>
  <si>
    <t>XVI. Zysk (strata) brutto</t>
  </si>
  <si>
    <t>XVII. Podatek dochodowy</t>
  </si>
  <si>
    <t>XVIII. Pozostałe obowiązkowe zmniejszenia zysku (zwiększenia straty)</t>
  </si>
  <si>
    <t>XIX. Zysk (strata) netto</t>
  </si>
  <si>
    <t>Zysk (strata) netto (za 10 miesięcy/ 9 miesięcy)</t>
  </si>
  <si>
    <t xml:space="preserve">Średnia ważona liczba akcji zwykłych </t>
  </si>
  <si>
    <t>Zysk (strata) na jedną akcję zwykłą (w zł)</t>
  </si>
  <si>
    <t xml:space="preserve">Średnia ważona przewidywana liczba akcji zwykłych </t>
  </si>
  <si>
    <t>Rozwodniony zysk (strata) na jedną akcję zwykłą (w zł)</t>
  </si>
  <si>
    <t xml:space="preserve">ZESTAWIENIE ZMIAN W KAPITALE WŁASNYM   </t>
  </si>
  <si>
    <t>I. Stan kapitału  własnego na początek okresu (BO)</t>
  </si>
  <si>
    <t>a) zmiany przyjętych zasad (polityki) rachunkowości</t>
  </si>
  <si>
    <t>b) korekty błędów  podstawowych</t>
  </si>
  <si>
    <t>I.a. Stan kapitału  własnego na początek okresu  (BO), po uzgodnieniu do danych porównywalnych</t>
  </si>
  <si>
    <t>1. Stan kapitału zakładowego na początek okresu</t>
  </si>
  <si>
    <t>1.1. Zmiany stanu kapitału zakładowego</t>
  </si>
  <si>
    <t>a) zwiększenia (z tytułu)</t>
  </si>
  <si>
    <t xml:space="preserve">    - emisji akcji</t>
  </si>
  <si>
    <t xml:space="preserve">    -</t>
  </si>
  <si>
    <t>b) zmniejszenia (z tytułu)</t>
  </si>
  <si>
    <t xml:space="preserve">    - umorzenia</t>
  </si>
  <si>
    <t>1.2. Stan kapitału zakładowego na koniec okresu</t>
  </si>
  <si>
    <t>2. Stan należnych wpłat na poczet kapitału zakładowego na początek  okresu</t>
  </si>
  <si>
    <t>2.1. Zmiana stanu należnych wpłat na poczet kapitału zakładowego</t>
  </si>
  <si>
    <t>a) zwiększenie</t>
  </si>
  <si>
    <t>b) zmniejszenie</t>
  </si>
  <si>
    <t>2.2. Stan należnych wpłat na poczet kapitału zakładowego na koniec okresu</t>
  </si>
  <si>
    <t>3. Stan kapitału  zapasowego na początek okresu</t>
  </si>
  <si>
    <t>3.1. Zmiany stanu kapitału zapasowego</t>
  </si>
  <si>
    <t>a) zwiększenie (z tytułu)</t>
  </si>
  <si>
    <t xml:space="preserve">    - emisji akcji powyżej wartości nominalnej</t>
  </si>
  <si>
    <t xml:space="preserve">    - z podziału zysku (ustawowo)</t>
  </si>
  <si>
    <t xml:space="preserve">    - z podziału zysku (ponad wymaganą ustawowo minimalną wartość)</t>
  </si>
  <si>
    <t xml:space="preserve">    - rozliczenie wyniku z lat ubiegłych</t>
  </si>
  <si>
    <t xml:space="preserve">    - realizacja nadwyżek z aktualizacji wyceny</t>
  </si>
  <si>
    <t>b) zmniejszenie (z tytułu)</t>
  </si>
  <si>
    <t xml:space="preserve">    - pokrycia straty</t>
  </si>
  <si>
    <t>3.2. Stan kapitału zapasowego na koniec okresu</t>
  </si>
  <si>
    <t>4. Stan kapitału rezerwowego z aktualizacji wyceny na początek okresu</t>
  </si>
  <si>
    <t>4.1. Zmiany stanu kapitału rezerwowego z aktualizacji wyceny</t>
  </si>
  <si>
    <t xml:space="preserve">    - </t>
  </si>
  <si>
    <t xml:space="preserve">    - sprzedaży i likwidacji środków trwałych</t>
  </si>
  <si>
    <t>4.2. Stan kapitału rezerwowego z aktualizacji wyceny na koniec okresu</t>
  </si>
  <si>
    <t>5. Stan pozostałych kapitałów rezerwowych na początek okresu</t>
  </si>
  <si>
    <t>5.1. Zmiany stanu pozostałych kapitałów rezerwowych</t>
  </si>
  <si>
    <t>5.2. Stan pozostałych kapitałów rezerwowych na koniec okresu</t>
  </si>
  <si>
    <t>6. Różnice kursowe z przeliczenia oddziałów (zakładów) zagranicznych</t>
  </si>
  <si>
    <t>7. Stan niepodzielonego zysku lub niepokrytej straty z lat ubiegłych na początek okresu</t>
  </si>
  <si>
    <t>7.1. Stan niepodzielonego zysku z lat ubiegłych na początek okresu</t>
  </si>
  <si>
    <t>7.2. Stan niepodzielonego zysku z lat ubiegłych, na początek okresu, po uzgodnieniu do danych porównywalnych</t>
  </si>
  <si>
    <t xml:space="preserve">    - podziału zysku</t>
  </si>
  <si>
    <t xml:space="preserve">    - wynik za III kwartały</t>
  </si>
  <si>
    <t>7.3. Stan niepodzielonego zysku z lat ubiegłych na koniec okresu</t>
  </si>
  <si>
    <t>7.4. Stan niepokrytej straty z lat ubiegłych na początek okresu</t>
  </si>
  <si>
    <t xml:space="preserve"> b) korekty błędów  podstawowych</t>
  </si>
  <si>
    <t>7.5. Stan niepokrytej straty z lat ubiegłych na początek okresu, po uzgodnieniu do danych porównywalnych</t>
  </si>
  <si>
    <t xml:space="preserve">    - przeniesienia straty do pokrycia</t>
  </si>
  <si>
    <t>7.6. Stan niepokrytej straty z lat ubiegłych na koniec okresu</t>
  </si>
  <si>
    <t>7.7. Stan niepodzielonego zysku lub niepokrytej straty z lat ubiegłych na koniec okresu</t>
  </si>
  <si>
    <t>8. Wynik netto</t>
  </si>
  <si>
    <t>a) zysk netto</t>
  </si>
  <si>
    <t>b) strata netto</t>
  </si>
  <si>
    <t>II. Stan kapitału własnego na koniec okresu (BZ )</t>
  </si>
  <si>
    <t xml:space="preserve">RACHUNEK PRZEPŁYWU ŚRODKÓW PIENIĘŻNYCH   </t>
  </si>
  <si>
    <t xml:space="preserve">A. Przepływy pieniężne netto z działalności operacyjnej (I-II) - metoda bezpośrednia  </t>
  </si>
  <si>
    <t>I. Wpływy z działalności operacyjnej</t>
  </si>
  <si>
    <t xml:space="preserve">      1. Wpływy ze sprzedaży:</t>
  </si>
  <si>
    <t xml:space="preserve">          a) produktów</t>
  </si>
  <si>
    <t xml:space="preserve">          b) towarów</t>
  </si>
  <si>
    <t xml:space="preserve">          c)  materiałów</t>
  </si>
  <si>
    <t xml:space="preserve">      2. Pozostałe wpływy</t>
  </si>
  <si>
    <t>II. Wydatki z tytułu działalności operacyjnej</t>
  </si>
  <si>
    <t xml:space="preserve">      1. Nabycie:</t>
  </si>
  <si>
    <t xml:space="preserve">         a) towarów</t>
  </si>
  <si>
    <t xml:space="preserve">         b) materiałów</t>
  </si>
  <si>
    <t xml:space="preserve">      2. Zużycie energii</t>
  </si>
  <si>
    <t xml:space="preserve">      3. Nabycie usług obcych</t>
  </si>
  <si>
    <t xml:space="preserve">      4. Podatki i opłaty</t>
  </si>
  <si>
    <t xml:space="preserve">      5. Wynagrodzenia</t>
  </si>
  <si>
    <t xml:space="preserve">      6. Ubezpieczenia społeczne i inne świadczenia</t>
  </si>
  <si>
    <t xml:space="preserve">      7. Zapłata podatku dochodowego</t>
  </si>
  <si>
    <t xml:space="preserve">      8. Pozostałe wydatki</t>
  </si>
  <si>
    <t xml:space="preserve">A. Przepływy pieniężne netto z działalności operacyjnej (I+/-II) - metoda pośrednia </t>
  </si>
  <si>
    <t>I. Zysk (strata) netto</t>
  </si>
  <si>
    <t>II. Korekty razem</t>
  </si>
  <si>
    <t xml:space="preserve">      1. Amortyzacja</t>
  </si>
  <si>
    <t xml:space="preserve">      2. (Zyski) straty z tytułu różnic kursowych</t>
  </si>
  <si>
    <t xml:space="preserve">      3. Odsetki i dywidendy</t>
  </si>
  <si>
    <t xml:space="preserve">      4. (Zysk) strata z tytułu działalności inwestycyjnej</t>
  </si>
  <si>
    <t xml:space="preserve">      5. Zmiana stanu pozostałych rezerw</t>
  </si>
  <si>
    <t xml:space="preserve">      6. Podatek dochodowy (wykazany w rachunku zysków i strat)</t>
  </si>
  <si>
    <t xml:space="preserve">      7. Podatek dochodowy zapłacony</t>
  </si>
  <si>
    <t xml:space="preserve">      8. Zmiana stanu zapasów</t>
  </si>
  <si>
    <t xml:space="preserve">      9. Zmiana stanu należności</t>
  </si>
  <si>
    <t xml:space="preserve">     10. Zmiana stanu zobowiązań krótkoterminowych (z wyjątkiem pożyczek i  kredytów)</t>
  </si>
  <si>
    <t xml:space="preserve">     11. Zmiana stanu rozliczeń międzyokresowych</t>
  </si>
  <si>
    <t xml:space="preserve">     12. Zmiana stanu przychodów przyszłych okresów</t>
  </si>
  <si>
    <t xml:space="preserve">     13. Pozostałe korekty</t>
  </si>
  <si>
    <t>B. Przepływy pieniężne netto z działalności inwestycyjnej (I-II)</t>
  </si>
  <si>
    <t>I. Wpływy z działalności inwestycyjnej</t>
  </si>
  <si>
    <t xml:space="preserve">      1. Sprzedaż składników wartości niematerialnych i prawnych</t>
  </si>
  <si>
    <t xml:space="preserve">      2. Sprzedaż składników rzeczowego majątku trwałego</t>
  </si>
  <si>
    <t xml:space="preserve">      3. Sprzedaż składników finansowego majątku trwałego, w tym:</t>
  </si>
  <si>
    <t xml:space="preserve">       - w jednostkach zależnych</t>
  </si>
  <si>
    <t xml:space="preserve">       - w jednostkach stowarzyszonych</t>
  </si>
  <si>
    <t xml:space="preserve">       - w jednostce dominującej</t>
  </si>
  <si>
    <t xml:space="preserve">      4. Sprzedaż papierów wartościowych przeznaczonych do obrotu</t>
  </si>
  <si>
    <t xml:space="preserve">      5. Spłata udzielonych pożyczek długoterminowych</t>
  </si>
  <si>
    <t xml:space="preserve">      6. Otrzymane dywidendy</t>
  </si>
  <si>
    <t xml:space="preserve">      7. Otrzymane odsetki</t>
  </si>
  <si>
    <t xml:space="preserve">      8 . Pozostałe wpływy</t>
  </si>
  <si>
    <t>II. Wydatki z tytułu działalności inwestycyjnej</t>
  </si>
  <si>
    <t xml:space="preserve">      1. Nabycie składników wartości niematerialnych i prawnych</t>
  </si>
  <si>
    <t xml:space="preserve">      2. Nabycie składników rzeczowego majątku trwałego</t>
  </si>
  <si>
    <t xml:space="preserve">      3. Nabycie składników finansowego majątku trwałego, w tym:</t>
  </si>
  <si>
    <t xml:space="preserve">      - w jednostkach zależnych</t>
  </si>
  <si>
    <t xml:space="preserve">      - w jednostkach stowarzyszonych</t>
  </si>
  <si>
    <t xml:space="preserve">      - w jednostce dominującej</t>
  </si>
  <si>
    <t xml:space="preserve">      4. Nabycie akcji (udziałów) własnych</t>
  </si>
  <si>
    <t xml:space="preserve">      5. Nabycie papierów wartościowych przeznaczonych do obrotu</t>
  </si>
  <si>
    <t xml:space="preserve">      6. Udzielone pożyczki długoterminowe</t>
  </si>
  <si>
    <t xml:space="preserve">      7. Pozostałe wydatki</t>
  </si>
  <si>
    <t>C. Przepływy pieniężne netto z działalności finansowej (I-II)</t>
  </si>
  <si>
    <t>I. Wpływy z działalności finansowej</t>
  </si>
  <si>
    <t xml:space="preserve">      1. Zaciągnięcie długoterminowych kredytów i pożyczek</t>
  </si>
  <si>
    <t xml:space="preserve">      2. Emisja obligacji lub innych długoterminowych dłużnych papierów wartościowych</t>
  </si>
  <si>
    <t xml:space="preserve">      3. Zaciągnięcie krótkoterminowych kredytów i pożyczek </t>
  </si>
  <si>
    <t xml:space="preserve">      4. Emisja obligacji lub innych krótkoterminowych dłużnych papierów wartościowych</t>
  </si>
  <si>
    <t xml:space="preserve">      5. Wpływy z emisji akcji (udziałów) własnych </t>
  </si>
  <si>
    <t xml:space="preserve">      6. Dopłaty do kapitału</t>
  </si>
  <si>
    <t xml:space="preserve">      7. Pozostałe wpływy</t>
  </si>
  <si>
    <t>II. Wydatki z tytułu działalności finansowej</t>
  </si>
  <si>
    <t xml:space="preserve">      1. Spłata długoterminowych kredytów i pożyczek </t>
  </si>
  <si>
    <t xml:space="preserve">      2. Wykup obligacji lub innych długoterminowych dłużnych papierów wartościowych</t>
  </si>
  <si>
    <t xml:space="preserve">      3. Spłata krótkoterminowych kredytów bankowych i pożyczek</t>
  </si>
  <si>
    <t xml:space="preserve">      4. Wykup obligacji lub innych krótkoterminowych dłużnych papierów wartościowych</t>
  </si>
  <si>
    <t xml:space="preserve">      5. Koszty emisji akcji własnych</t>
  </si>
  <si>
    <t xml:space="preserve">      6. Nabycie akcji (udziałów) własnych celem umorzenia</t>
  </si>
  <si>
    <t xml:space="preserve">      7. Płatności dywidend i innych wypłat na rzecz właścicieli</t>
  </si>
  <si>
    <t xml:space="preserve">      8. Wypłaty z zysku dla osób zarządzających i nadzorujących</t>
  </si>
  <si>
    <t xml:space="preserve">      9. Wydatki na cele społecznie-użyteczne</t>
  </si>
  <si>
    <t xml:space="preserve">      10. Płatności zobowiązań z tytułu umów leasingu finansowego</t>
  </si>
  <si>
    <t xml:space="preserve">      11. Zapłacone odsetki</t>
  </si>
  <si>
    <t xml:space="preserve">      12. Pozostałe wydatki</t>
  </si>
  <si>
    <t>D. Przepływy pieniężne netto, razem (A+/-B+/-C)</t>
  </si>
  <si>
    <t>E. Bilansowa zmiana stanu środków pieniężnych</t>
  </si>
  <si>
    <t xml:space="preserve">    - w  tym zmiana stanu środków pieniężnych z tytułu różnic kursowych </t>
  </si>
  <si>
    <t>F. Środki pieniężne na początek okresu</t>
  </si>
  <si>
    <t>G. Środki pieniężne na koniec okresu (F+/- D)</t>
  </si>
  <si>
    <t xml:space="preserve">    - w tym o ograniczonej możliwości dysponowania</t>
  </si>
  <si>
    <t>Stan rezerw na 30.06.2002 r.:</t>
  </si>
  <si>
    <t>tys. PLN</t>
  </si>
  <si>
    <t>Rezerwa na przeterminowane należności</t>
  </si>
  <si>
    <t>Rezerwa na umorzenie majatku trwałego</t>
  </si>
  <si>
    <t>Rezerwa na zapasy</t>
  </si>
  <si>
    <t>Rezerwa na nagrody jubileuszowe</t>
  </si>
  <si>
    <t xml:space="preserve">Rezerwa na odsetki od kredytów </t>
  </si>
  <si>
    <t>Rezerwa na niewykorzystane urlopy</t>
  </si>
  <si>
    <t>Rezerwa na ubezpieczenia</t>
  </si>
  <si>
    <t>Rezerwa na odprawy emerytalne i rentowe</t>
  </si>
  <si>
    <t xml:space="preserve">Rezerwa na odprawy pracownicze </t>
  </si>
  <si>
    <t>Rezerwa na zakup usług obcych</t>
  </si>
  <si>
    <t>Rezerwa na opłaty leasingowe</t>
  </si>
  <si>
    <t>Rezerwa na remont główny</t>
  </si>
  <si>
    <t>Rezerwa na opłaty licencyjne</t>
  </si>
  <si>
    <t>Rezerwa na opłaty za korzystanie ze środowiska</t>
  </si>
  <si>
    <t>Pozostałe</t>
  </si>
  <si>
    <t>Razem</t>
  </si>
  <si>
    <t>Zwiększenie stanu rezerw w V kwartale 2001/2002 r.</t>
  </si>
  <si>
    <t>Na usługi obce</t>
  </si>
  <si>
    <t>Na opłaty licencyjne</t>
  </si>
  <si>
    <t>Na należności</t>
  </si>
  <si>
    <t>Na niewykorzystane urlopy</t>
  </si>
  <si>
    <t>Na ubezpieczenia</t>
  </si>
  <si>
    <t>Na remont główny</t>
  </si>
  <si>
    <t>Zmniejszenie stanu rezerw w V kwartale 2001/2002 r.</t>
  </si>
  <si>
    <t>tys.  PLN</t>
  </si>
  <si>
    <t>Na odsetki od kredytów obrotowych</t>
  </si>
  <si>
    <t>Na majątek trwały</t>
  </si>
  <si>
    <t>Na zapasy</t>
  </si>
  <si>
    <t>Na koszty osobowe</t>
  </si>
  <si>
    <t>Komentarz:</t>
  </si>
  <si>
    <t>Przy sporządzeniu raportu przyjęto zasady rachunkowości zawarte w Ustawie o Rachunkowości z dnia 29 września 1994 roku. Dokładny opis zasad zawarto w ostatnim raporcie półrocznym spółki SAP_2001/2002 i do końca V kwartału 2001/2002 nie uległy one zmianom.</t>
  </si>
  <si>
    <t>Podstawa prawna przekazywania raportu: paragraf 57 ust. 1 pkt 1 Rozporządzenia Rady Ministrów z dnia 16 października 2001 r. Dz. U. Nr 139, poz. 1569 i z 2002 r. Nr 31 poz.280.</t>
  </si>
  <si>
    <t>Ze względu na fakt przejściowego roku obrotowego spółki okres sprawozdawczy obejmuje 3 miesiące roku obrotowego tj. od 01.04.2002 do 30.06.2002 r. oraz 13 miesięcy narastająco tj. od 01.06.01 do 30.06.02. Jako dane porównawcze przyjęto okres od 01.04.2001 do 30.06.2001 r. oraz narastająco 12 miesięcy roku poprzedniego od 01.07.2000 do 30.06.2001 r. Powyższe okresy przyjęto w celu zapewnienia porównywalności danych i zgodnie z zaleceniami KPWiG w piśmie z dnia 25 kwietnia 2000 r. Kolejna zmiana roku obrotowego podyktowana została decyzją inwestora strategicznego Spółki.</t>
  </si>
  <si>
    <t>Informacja dodatkowa:</t>
  </si>
  <si>
    <t xml:space="preserve">1. Na osiągnięty wynik finansowy Spółki w V kwartale decydujący wpływ miał tradycyjnie dobry okres sprzedaży  oraz efekty przeprowadzonego programu głębokiej restrukturyzacji spółki, które skutkują m.in.. znaczącą obniżką kosztów. Ponadto Spółka odbudowała wielkość sprzedaży eksportowej, która spadła znacząco po 1998 roku wskutek tzw. kryzysu "rosyjskiego". Obok tradycyjnego "wschodniego" kierunku eksportu ZPW S.A. zwiększyła znacząco eksport do krajów Europy Zachodniej, głównie do Niemiec. Sytuacja ta możliwa jest również głównie dzięki uzyskanej pozycji kosztowej oraz wysokiej jakości produktów.  </t>
  </si>
  <si>
    <t>2.Zestawienie zmian w kapitale własnym w raporcie kwartalnym zostało przedstawione w sposób analogiczny jak w raporcie rocznym.</t>
  </si>
  <si>
    <t>3. W omawianym okresie zdarzenia nietypowe, mogące mieć istotny wpływ na wyniki Spółki nie wystąpiły.</t>
  </si>
  <si>
    <t xml:space="preserve">5. Ze względu na niestabilność rynku oraz bardzo duże wahania wyniku finansowego w ostatnich 3 latach, Zarząd Spółki nie publikował prognoz na rok obrotowy 2001/2002. </t>
  </si>
  <si>
    <t>30.06.2002</t>
  </si>
  <si>
    <t>31.03.2002</t>
  </si>
  <si>
    <t>%</t>
  </si>
  <si>
    <t>liczba akcji</t>
  </si>
  <si>
    <t>Pfleiderer Holzwerkstoffe GmbH</t>
  </si>
  <si>
    <t>ZPW Prospan w Wieruszowie</t>
  </si>
  <si>
    <t>Commercial Union OFE BPH CU WBK</t>
  </si>
  <si>
    <t>Pozostali akcjonariusze</t>
  </si>
  <si>
    <t>W okresie od 01.01.2002 do 30.06.2002 nie wystąpiły żadne istotne zdarzenia mogące mieć wpływ na sytuację ekonomiczną Spółki w najbliższym okresie.</t>
  </si>
  <si>
    <t>Do przeliczenia kwot z tabeli Wybrane Dane Finansowe przyjęto następujące kursy złotego wobec EURO:</t>
  </si>
  <si>
    <t>PLN</t>
  </si>
  <si>
    <t>1 EURO</t>
  </si>
  <si>
    <t>Kurs EURO na koniec V kwartału 2001/2002</t>
  </si>
  <si>
    <t>Średnia arytmetyczna za 5 kwartałów 2001/2002</t>
  </si>
  <si>
    <t xml:space="preserve">Podpis (-y) osoby (-ób) </t>
  </si>
  <si>
    <t xml:space="preserve">Podpis osoby odpowiedzialnej </t>
  </si>
  <si>
    <t>reprezentującej (-ych) Spółkę</t>
  </si>
  <si>
    <t>za prowadzenie rachunkowości Spółki</t>
  </si>
  <si>
    <t>Data, 5 sierpnia 2002 r.</t>
  </si>
  <si>
    <t>Rezerwy na bonifikaty</t>
  </si>
  <si>
    <t>Na bonifikaty</t>
  </si>
  <si>
    <t>podaje do wiadomości raport kwartalny za    V    kwartał 2001/2002 roku</t>
  </si>
  <si>
    <t>5 kwartałów            narastająco              okres od 01.06.01  do 30.06.02</t>
  </si>
  <si>
    <t xml:space="preserve">5 kwartałów           narastająco          (rok bieżący)                         okres od 01.06.01                    do 30.06.02                              </t>
  </si>
  <si>
    <t xml:space="preserve">4 kwartały            narastająco           (rok poprz.)                         okres od 01.07.00                          do 30.06.01                         </t>
  </si>
  <si>
    <t>6. Wykaz akcjonariuszy na dzień:</t>
  </si>
  <si>
    <t>7. W ostatnim kwartale nie wystąpiły żadne zmiany w strukturze posiadania akcji przez osoby zarządzające i nadzorujące emitenta.</t>
  </si>
  <si>
    <t>8. Spółka nie prowadzi żadnych spraw sądowych dotyczących zobowiązań lub wierzytelności, których wartość stanowiłaby co najmniej 10 % kapitałów własnych emitenta.</t>
  </si>
  <si>
    <t xml:space="preserve">9. W okresie od 1.04.2002 do 30.06.2002 r. Spółka nie zawarła żadnych nietypowych transakcji z podmiotami powiązanymi, których wartość przekraczałaby 500.000 EURO.  W dniu 16 listopada 2001 r. ZPW Grajewo podpisało umowy licencyjne z koncernem Pleiderer. O fakcie podpisania powyższych umów Spółka informowała inwestorów w komunikacie bieżącym.Następnie aneksem podpisanym w dniu 15 lutego 2002r  strony odstąpiły  od umowy licencyjnej obejmującej prawo do korzystania ze znaku słowno-graficznego INNOTEC.W wyniku za II kwartał 2002r znalazła natomiast odbicie rezerwa na stosowanie logo PFLEIDERER za okres od kwietnia do końca czerwca 2002. </t>
  </si>
  <si>
    <t>10. W omawianym okresie emitent nie udzielił żadnych poręczeń i gwarancji, których łączna wartość stanowiłaby równowartość co najmniej 10% kapitałów własnych.</t>
  </si>
  <si>
    <t>11. Inne informacje</t>
  </si>
  <si>
    <t>Paweł Wyrzykowski - Członek Zarządu</t>
  </si>
  <si>
    <t>Agnieszka Kabus - Prokurent</t>
  </si>
  <si>
    <t>4. Po dniu 30 czerwca 2002 nie wystąpiły w spółce żadne zdarzenia mogące mieć znaczący wpływ na wyniki finansowe emitenta.</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</si>
</sst>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
    <numFmt numFmtId="166" formatCode="#,##0.0"/>
    <numFmt numFmtId="167" formatCode="0,000"/>
    <numFmt numFmtId="168" formatCode="0.0000"/>
  </numFmts>
  <fonts count="24">
    <font>
      <sz val="10"/>
      <name val="Arial CE"/>
      <family val="0"/>
    </font>
    <font>
      <b/>
      <sz val="14"/>
      <name val="Times New Roman CE"/>
      <family val="1"/>
    </font>
    <font>
      <b/>
      <sz val="9"/>
      <name val="Times New Roman CE"/>
      <family val="1"/>
    </font>
    <font>
      <sz val="9"/>
      <name val="Times New Roman CE"/>
      <family val="0"/>
    </font>
    <font>
      <sz val="8"/>
      <name val="Times New Roman CE"/>
      <family val="0"/>
    </font>
    <font>
      <sz val="11"/>
      <name val="Times New Roman CE"/>
      <family val="0"/>
    </font>
    <font>
      <sz val="10"/>
      <name val="Times New Roman CE"/>
      <family val="1"/>
    </font>
    <font>
      <b/>
      <sz val="10"/>
      <name val="Times New Roman CE"/>
      <family val="1"/>
    </font>
    <font>
      <sz val="10"/>
      <name val="MS Sans Serif"/>
      <family val="0"/>
    </font>
    <font>
      <b/>
      <sz val="8"/>
      <color indexed="8"/>
      <name val="Times New Roman CE"/>
      <family val="1"/>
    </font>
    <font>
      <i/>
      <sz val="9"/>
      <name val="Times New Roman CE"/>
      <family val="0"/>
    </font>
    <font>
      <sz val="8"/>
      <color indexed="8"/>
      <name val="Times New Roman CE"/>
      <family val="0"/>
    </font>
    <font>
      <sz val="9"/>
      <color indexed="8"/>
      <name val="Times New Roman CE"/>
      <family val="0"/>
    </font>
    <font>
      <b/>
      <sz val="9"/>
      <color indexed="8"/>
      <name val="Times New Roman CE"/>
      <family val="1"/>
    </font>
    <font>
      <b/>
      <sz val="10"/>
      <color indexed="8"/>
      <name val="Times New Roman CE"/>
      <family val="1"/>
    </font>
    <font>
      <b/>
      <sz val="8"/>
      <name val="Times New Roman CE"/>
      <family val="1"/>
    </font>
    <font>
      <sz val="8"/>
      <name val="MS Sans Serif"/>
      <family val="0"/>
    </font>
    <font>
      <b/>
      <i/>
      <sz val="9"/>
      <name val="Times New Roman CE"/>
      <family val="1"/>
    </font>
    <font>
      <b/>
      <sz val="9"/>
      <color indexed="8"/>
      <name val="Times New Roman"/>
      <family val="1"/>
    </font>
    <font>
      <sz val="9"/>
      <name val="Times New Roman"/>
      <family val="1"/>
    </font>
    <font>
      <sz val="9"/>
      <color indexed="8"/>
      <name val="Times New Roman"/>
      <family val="1"/>
    </font>
    <font>
      <sz val="8"/>
      <name val="Arial"/>
      <family val="2"/>
    </font>
    <font>
      <b/>
      <sz val="10"/>
      <name val="MS Sans Serif"/>
      <family val="0"/>
    </font>
    <font>
      <b/>
      <sz val="8"/>
      <name val="MS Sans Serif"/>
      <family val="0"/>
    </font>
  </fonts>
  <fills count="7">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47"/>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1">
    <xf numFmtId="0" fontId="0" fillId="0" borderId="0" xfId="0" applyAlignment="1">
      <alignment/>
    </xf>
    <xf numFmtId="0" fontId="1" fillId="0" borderId="0" xfId="0" applyFont="1" applyFill="1" applyAlignment="1">
      <alignment horizontal="right" vertical="center"/>
    </xf>
    <xf numFmtId="0" fontId="1" fillId="0" borderId="0" xfId="0" applyFont="1" applyAlignment="1">
      <alignment horizontal="left"/>
    </xf>
    <xf numFmtId="0" fontId="2" fillId="0" borderId="0" xfId="0" applyFont="1" applyAlignment="1">
      <alignment horizontal="center"/>
    </xf>
    <xf numFmtId="0" fontId="3" fillId="0" borderId="0" xfId="0" applyFont="1" applyAlignment="1">
      <alignment/>
    </xf>
    <xf numFmtId="0" fontId="3" fillId="0" borderId="0" xfId="0" applyFont="1" applyFill="1" applyAlignment="1">
      <alignment horizontal="left" vertical="center"/>
    </xf>
    <xf numFmtId="0" fontId="4" fillId="0" borderId="0" xfId="0" applyFont="1" applyAlignment="1">
      <alignment horizontal="left"/>
    </xf>
    <xf numFmtId="0" fontId="4" fillId="0" borderId="0" xfId="0" applyFont="1" applyAlignment="1">
      <alignment horizontal="right"/>
    </xf>
    <xf numFmtId="0" fontId="5" fillId="0" borderId="0" xfId="0" applyFont="1" applyAlignment="1">
      <alignment horizontal="centerContinuous"/>
    </xf>
    <xf numFmtId="0" fontId="6" fillId="0" borderId="0" xfId="0" applyFont="1" applyFill="1" applyAlignment="1">
      <alignment horizontal="left" vertical="center"/>
    </xf>
    <xf numFmtId="0" fontId="5" fillId="0" borderId="0" xfId="0" applyFont="1" applyAlignment="1">
      <alignment horizontal="left" vertical="center"/>
    </xf>
    <xf numFmtId="0" fontId="5" fillId="0" borderId="0" xfId="0" applyFont="1" applyAlignment="1">
      <alignment/>
    </xf>
    <xf numFmtId="0" fontId="5" fillId="0" borderId="0" xfId="0" applyFont="1" applyFill="1" applyAlignment="1">
      <alignment horizontal="left" vertical="center"/>
    </xf>
    <xf numFmtId="0" fontId="2" fillId="0" borderId="0" xfId="0" applyFont="1" applyFill="1" applyAlignment="1">
      <alignment horizontal="left" vertical="center"/>
    </xf>
    <xf numFmtId="0" fontId="2" fillId="0" borderId="0" xfId="0" applyFont="1" applyAlignment="1">
      <alignment/>
    </xf>
    <xf numFmtId="0" fontId="7" fillId="0" borderId="0" xfId="0" applyFont="1" applyFill="1" applyAlignment="1" applyProtection="1">
      <alignment horizontal="left" vertical="center"/>
      <protection locked="0"/>
    </xf>
    <xf numFmtId="0" fontId="2" fillId="0" borderId="0" xfId="0" applyFont="1" applyAlignment="1" applyProtection="1">
      <alignment/>
      <protection locked="0"/>
    </xf>
    <xf numFmtId="0" fontId="8" fillId="0" borderId="0" xfId="0" applyFont="1" applyAlignment="1">
      <alignment/>
    </xf>
    <xf numFmtId="0" fontId="7" fillId="0" borderId="0" xfId="0" applyFont="1" applyFill="1" applyAlignment="1">
      <alignment horizontal="left" vertical="center"/>
    </xf>
    <xf numFmtId="0" fontId="4" fillId="0" borderId="0" xfId="0" applyFont="1" applyAlignment="1" applyProtection="1">
      <alignment/>
      <protection locked="0"/>
    </xf>
    <xf numFmtId="0" fontId="3" fillId="0" borderId="1" xfId="0" applyFont="1" applyFill="1" applyBorder="1" applyAlignment="1">
      <alignment horizontal="left" vertical="center"/>
    </xf>
    <xf numFmtId="0" fontId="4" fillId="0" borderId="0" xfId="0" applyFont="1" applyAlignment="1" applyProtection="1">
      <alignment horizontal="centerContinuous" vertical="top"/>
      <protection locked="0"/>
    </xf>
    <xf numFmtId="0" fontId="3" fillId="0" borderId="0" xfId="0" applyFont="1" applyAlignment="1">
      <alignment horizontal="centerContinuous"/>
    </xf>
    <xf numFmtId="0" fontId="2" fillId="2" borderId="2" xfId="0" applyFont="1" applyFill="1" applyBorder="1" applyAlignment="1">
      <alignment horizontal="center" vertical="center" wrapText="1"/>
    </xf>
    <xf numFmtId="0" fontId="9" fillId="2" borderId="3" xfId="0" applyFont="1" applyFill="1" applyBorder="1" applyAlignment="1">
      <alignment horizontal="centerContinuous" vertical="top" wrapText="1"/>
    </xf>
    <xf numFmtId="0" fontId="9" fillId="2" borderId="4" xfId="0" applyFont="1" applyFill="1" applyBorder="1" applyAlignment="1">
      <alignment horizontal="centerContinuous" vertical="top" wrapText="1"/>
    </xf>
    <xf numFmtId="0" fontId="9" fillId="2" borderId="5" xfId="0" applyFont="1" applyFill="1" applyBorder="1" applyAlignment="1">
      <alignment horizontal="centerContinuous" vertical="top" wrapText="1"/>
    </xf>
    <xf numFmtId="0" fontId="7" fillId="2" borderId="2" xfId="0" applyFont="1" applyFill="1" applyBorder="1" applyAlignment="1">
      <alignment horizontal="center" vertical="center" wrapText="1"/>
    </xf>
    <xf numFmtId="0" fontId="9" fillId="2" borderId="5" xfId="0" applyFont="1" applyFill="1" applyBorder="1" applyAlignment="1">
      <alignment horizontal="center" vertical="top" wrapText="1"/>
    </xf>
    <xf numFmtId="0" fontId="3" fillId="0" borderId="5" xfId="0" applyFont="1" applyFill="1" applyBorder="1" applyAlignment="1">
      <alignment horizontal="left" vertical="center" wrapText="1"/>
    </xf>
    <xf numFmtId="164" fontId="4" fillId="0" borderId="5" xfId="0" applyNumberFormat="1" applyFont="1" applyBorder="1" applyAlignment="1" applyProtection="1">
      <alignment/>
      <protection locked="0"/>
    </xf>
    <xf numFmtId="3" fontId="4" fillId="0" borderId="5" xfId="0" applyNumberFormat="1" applyFont="1" applyBorder="1" applyAlignment="1" applyProtection="1">
      <alignment/>
      <protection locked="0"/>
    </xf>
    <xf numFmtId="164" fontId="3" fillId="0" borderId="5" xfId="0" applyNumberFormat="1" applyFont="1" applyBorder="1" applyAlignment="1" applyProtection="1">
      <alignment/>
      <protection locked="0"/>
    </xf>
    <xf numFmtId="3" fontId="3" fillId="0" borderId="5" xfId="0" applyNumberFormat="1" applyFont="1" applyBorder="1" applyAlignment="1" applyProtection="1">
      <alignment/>
      <protection locked="0"/>
    </xf>
    <xf numFmtId="0" fontId="3" fillId="3" borderId="5" xfId="0" applyFont="1" applyFill="1" applyBorder="1" applyAlignment="1">
      <alignment horizontal="left" vertical="center" wrapText="1"/>
    </xf>
    <xf numFmtId="3" fontId="3" fillId="3" borderId="5" xfId="0" applyNumberFormat="1" applyFont="1" applyFill="1" applyBorder="1" applyAlignment="1">
      <alignment horizontal="left" vertical="center" wrapText="1"/>
    </xf>
    <xf numFmtId="3" fontId="3" fillId="0" borderId="5" xfId="0" applyNumberFormat="1" applyFont="1" applyFill="1" applyBorder="1" applyAlignment="1" applyProtection="1">
      <alignment/>
      <protection locked="0"/>
    </xf>
    <xf numFmtId="165" fontId="3" fillId="0" borderId="5" xfId="0" applyNumberFormat="1" applyFont="1" applyFill="1" applyBorder="1" applyAlignment="1" applyProtection="1">
      <alignment/>
      <protection locked="0"/>
    </xf>
    <xf numFmtId="166" fontId="3" fillId="0" borderId="5" xfId="0" applyNumberFormat="1" applyFont="1" applyBorder="1" applyAlignment="1" applyProtection="1">
      <alignment/>
      <protection locked="0"/>
    </xf>
    <xf numFmtId="165" fontId="3" fillId="4" borderId="5" xfId="0" applyNumberFormat="1" applyFont="1" applyFill="1" applyBorder="1" applyAlignment="1" applyProtection="1">
      <alignment/>
      <protection locked="0"/>
    </xf>
    <xf numFmtId="0" fontId="3" fillId="4" borderId="6" xfId="0" applyFont="1" applyFill="1" applyBorder="1" applyAlignment="1" applyProtection="1">
      <alignment horizontal="right"/>
      <protection locked="0"/>
    </xf>
    <xf numFmtId="0" fontId="3" fillId="3" borderId="6" xfId="0" applyFont="1" applyFill="1" applyBorder="1" applyAlignment="1">
      <alignment horizontal="left" vertical="center" wrapText="1"/>
    </xf>
    <xf numFmtId="3" fontId="3" fillId="0" borderId="5" xfId="0" applyNumberFormat="1" applyFont="1" applyBorder="1" applyAlignment="1" applyProtection="1">
      <alignment horizontal="right"/>
      <protection locked="0"/>
    </xf>
    <xf numFmtId="0" fontId="10" fillId="0" borderId="0" xfId="0" applyFont="1" applyFill="1" applyAlignment="1">
      <alignment horizontal="left" vertical="center"/>
    </xf>
    <xf numFmtId="0" fontId="3" fillId="0" borderId="0" xfId="0" applyFont="1" applyAlignment="1" applyProtection="1">
      <alignment/>
      <protection locked="0"/>
    </xf>
    <xf numFmtId="0" fontId="7" fillId="2" borderId="5" xfId="0" applyFont="1" applyFill="1" applyBorder="1" applyAlignment="1">
      <alignment horizontal="center" vertical="center" wrapText="1"/>
    </xf>
    <xf numFmtId="0" fontId="7" fillId="0" borderId="5" xfId="0" applyFont="1" applyFill="1" applyBorder="1" applyAlignment="1">
      <alignment horizontal="left" vertical="center"/>
    </xf>
    <xf numFmtId="3" fontId="11" fillId="0" borderId="5" xfId="0" applyNumberFormat="1" applyFont="1" applyFill="1" applyBorder="1" applyAlignment="1">
      <alignment horizontal="center" vertical="top" wrapText="1"/>
    </xf>
    <xf numFmtId="3" fontId="12" fillId="0" borderId="5" xfId="0" applyNumberFormat="1" applyFont="1" applyFill="1" applyBorder="1" applyAlignment="1">
      <alignment horizontal="center" vertical="top" wrapText="1"/>
    </xf>
    <xf numFmtId="0" fontId="2" fillId="0" borderId="5" xfId="0" applyFont="1" applyFill="1" applyBorder="1" applyAlignment="1">
      <alignment horizontal="left" vertical="center" wrapText="1"/>
    </xf>
    <xf numFmtId="3" fontId="13" fillId="0" borderId="5" xfId="0" applyNumberFormat="1" applyFont="1" applyBorder="1" applyAlignment="1" applyProtection="1">
      <alignment horizontal="right"/>
      <protection locked="0"/>
    </xf>
    <xf numFmtId="3" fontId="12" fillId="0" borderId="5" xfId="0" applyNumberFormat="1" applyFont="1" applyBorder="1" applyAlignment="1" applyProtection="1">
      <alignment/>
      <protection locked="0"/>
    </xf>
    <xf numFmtId="3" fontId="12" fillId="0" borderId="5" xfId="0" applyNumberFormat="1" applyFont="1" applyBorder="1" applyAlignment="1" applyProtection="1">
      <alignment horizontal="right"/>
      <protection locked="0"/>
    </xf>
    <xf numFmtId="3" fontId="13" fillId="0" borderId="5" xfId="0" applyNumberFormat="1" applyFont="1" applyFill="1" applyBorder="1" applyAlignment="1">
      <alignment horizontal="right" vertical="top" wrapText="1"/>
    </xf>
    <xf numFmtId="3" fontId="3" fillId="0" borderId="5" xfId="0" applyNumberFormat="1" applyFont="1" applyBorder="1" applyAlignment="1" applyProtection="1">
      <alignment horizontal="right"/>
      <protection locked="0"/>
    </xf>
    <xf numFmtId="3" fontId="2" fillId="0" borderId="5" xfId="0" applyNumberFormat="1" applyFont="1" applyBorder="1" applyAlignment="1" applyProtection="1">
      <alignment horizontal="right"/>
      <protection locked="0"/>
    </xf>
    <xf numFmtId="0" fontId="3" fillId="0" borderId="0" xfId="0" applyFont="1" applyFill="1" applyBorder="1" applyAlignment="1">
      <alignment horizontal="left" vertical="center" wrapText="1"/>
    </xf>
    <xf numFmtId="3" fontId="3" fillId="4" borderId="0" xfId="0" applyNumberFormat="1" applyFont="1" applyFill="1" applyBorder="1" applyAlignment="1" applyProtection="1">
      <alignment/>
      <protection locked="0"/>
    </xf>
    <xf numFmtId="3" fontId="3" fillId="4" borderId="0" xfId="0" applyNumberFormat="1" applyFont="1" applyFill="1" applyBorder="1" applyAlignment="1" applyProtection="1">
      <alignment horizontal="right"/>
      <protection locked="0"/>
    </xf>
    <xf numFmtId="0" fontId="7" fillId="0" borderId="5" xfId="0" applyFont="1" applyFill="1" applyBorder="1" applyAlignment="1">
      <alignment horizontal="left" vertical="center" wrapText="1"/>
    </xf>
    <xf numFmtId="3" fontId="12" fillId="0" borderId="5" xfId="0" applyNumberFormat="1" applyFont="1" applyFill="1" applyBorder="1" applyAlignment="1">
      <alignment horizontal="right" vertical="top" wrapText="1"/>
    </xf>
    <xf numFmtId="3" fontId="12" fillId="0" borderId="5" xfId="0" applyNumberFormat="1" applyFont="1" applyFill="1" applyBorder="1" applyAlignment="1">
      <alignment horizontal="right" vertical="top" wrapText="1"/>
    </xf>
    <xf numFmtId="3" fontId="2" fillId="0" borderId="5" xfId="0" applyNumberFormat="1" applyFont="1" applyBorder="1" applyAlignment="1" applyProtection="1">
      <alignment/>
      <protection locked="0"/>
    </xf>
    <xf numFmtId="0" fontId="3" fillId="0" borderId="0" xfId="0" applyFont="1" applyBorder="1" applyAlignment="1" applyProtection="1">
      <alignment horizontal="right"/>
      <protection locked="0"/>
    </xf>
    <xf numFmtId="0" fontId="2" fillId="4" borderId="7" xfId="0" applyFont="1" applyFill="1" applyBorder="1" applyAlignment="1">
      <alignment horizontal="left"/>
    </xf>
    <xf numFmtId="0" fontId="12" fillId="5" borderId="6" xfId="0" applyFont="1" applyFill="1" applyBorder="1" applyAlignment="1">
      <alignment horizontal="center" vertical="top" wrapText="1"/>
    </xf>
    <xf numFmtId="3" fontId="3" fillId="0" borderId="6" xfId="0" applyNumberFormat="1" applyFont="1" applyBorder="1" applyAlignment="1" applyProtection="1">
      <alignment/>
      <protection locked="0"/>
    </xf>
    <xf numFmtId="3" fontId="3" fillId="0" borderId="8" xfId="0" applyNumberFormat="1" applyFont="1" applyBorder="1" applyAlignment="1" applyProtection="1">
      <alignment/>
      <protection locked="0"/>
    </xf>
    <xf numFmtId="0" fontId="12" fillId="5" borderId="9" xfId="0" applyFont="1" applyFill="1" applyBorder="1" applyAlignment="1">
      <alignment horizontal="center" vertical="top" wrapText="1"/>
    </xf>
    <xf numFmtId="165" fontId="3" fillId="0" borderId="5" xfId="0" applyNumberFormat="1" applyFont="1" applyBorder="1" applyAlignment="1" applyProtection="1">
      <alignment/>
      <protection locked="0"/>
    </xf>
    <xf numFmtId="0" fontId="2" fillId="4" borderId="5" xfId="0" applyFont="1" applyFill="1" applyBorder="1" applyAlignment="1">
      <alignment horizontal="left"/>
    </xf>
    <xf numFmtId="165" fontId="3" fillId="0" borderId="10" xfId="0" applyNumberFormat="1" applyFont="1" applyBorder="1" applyAlignment="1" applyProtection="1">
      <alignment/>
      <protection locked="0"/>
    </xf>
    <xf numFmtId="0" fontId="12" fillId="5" borderId="11" xfId="0" applyFont="1" applyFill="1" applyBorder="1" applyAlignment="1">
      <alignment horizontal="center" vertical="top" wrapText="1"/>
    </xf>
    <xf numFmtId="0" fontId="2" fillId="4" borderId="4" xfId="0" applyFont="1" applyFill="1" applyBorder="1" applyAlignment="1">
      <alignment horizontal="left"/>
    </xf>
    <xf numFmtId="0" fontId="3" fillId="0" borderId="4" xfId="0" applyFont="1" applyBorder="1" applyAlignment="1" applyProtection="1">
      <alignment/>
      <protection locked="0"/>
    </xf>
    <xf numFmtId="0" fontId="12" fillId="0" borderId="4" xfId="0" applyFont="1" applyFill="1" applyBorder="1" applyAlignment="1">
      <alignment horizontal="center" vertical="top" wrapText="1"/>
    </xf>
    <xf numFmtId="0" fontId="7" fillId="2" borderId="12" xfId="0" applyFont="1" applyFill="1" applyBorder="1" applyAlignment="1">
      <alignment horizontal="center" vertical="center" wrapText="1"/>
    </xf>
    <xf numFmtId="0" fontId="9" fillId="2" borderId="12" xfId="0" applyFont="1" applyFill="1" applyBorder="1" applyAlignment="1">
      <alignment horizontal="center" vertical="top" wrapText="1"/>
    </xf>
    <xf numFmtId="0" fontId="3" fillId="0" borderId="5" xfId="0" applyFont="1" applyBorder="1" applyAlignment="1" applyProtection="1">
      <alignment/>
      <protection locked="0"/>
    </xf>
    <xf numFmtId="0" fontId="12" fillId="0" borderId="5" xfId="0" applyFont="1" applyFill="1" applyBorder="1" applyAlignment="1">
      <alignment horizontal="center" vertical="top" wrapText="1"/>
    </xf>
    <xf numFmtId="0" fontId="3" fillId="0" borderId="0" xfId="0" applyFont="1" applyBorder="1" applyAlignment="1" applyProtection="1">
      <alignment/>
      <protection locked="0"/>
    </xf>
    <xf numFmtId="0" fontId="12" fillId="4" borderId="0" xfId="0" applyFont="1" applyFill="1" applyBorder="1" applyAlignment="1">
      <alignment horizontal="center" vertical="top" wrapText="1"/>
    </xf>
    <xf numFmtId="0" fontId="3" fillId="4" borderId="0" xfId="0" applyFont="1" applyFill="1" applyBorder="1" applyAlignment="1" applyProtection="1">
      <alignment/>
      <protection locked="0"/>
    </xf>
    <xf numFmtId="164" fontId="2" fillId="0" borderId="5" xfId="0" applyNumberFormat="1" applyFont="1" applyBorder="1" applyAlignment="1" applyProtection="1">
      <alignment/>
      <protection locked="0"/>
    </xf>
    <xf numFmtId="164" fontId="13" fillId="0" borderId="5" xfId="0" applyNumberFormat="1" applyFont="1" applyFill="1" applyBorder="1" applyAlignment="1">
      <alignment horizontal="right" vertical="top" wrapText="1"/>
    </xf>
    <xf numFmtId="164" fontId="12" fillId="0" borderId="5" xfId="0" applyNumberFormat="1" applyFont="1" applyFill="1" applyBorder="1" applyAlignment="1">
      <alignment horizontal="right" vertical="top" wrapText="1"/>
    </xf>
    <xf numFmtId="3" fontId="3" fillId="0" borderId="0" xfId="0" applyNumberFormat="1" applyFont="1" applyBorder="1" applyAlignment="1" applyProtection="1">
      <alignment/>
      <protection locked="0"/>
    </xf>
    <xf numFmtId="166" fontId="3" fillId="4" borderId="5" xfId="0" applyNumberFormat="1" applyFont="1" applyFill="1" applyBorder="1" applyAlignment="1" applyProtection="1">
      <alignment/>
      <protection locked="0"/>
    </xf>
    <xf numFmtId="0" fontId="2" fillId="4" borderId="7" xfId="0" applyFont="1" applyFill="1" applyBorder="1" applyAlignment="1">
      <alignment horizontal="left" wrapText="1"/>
    </xf>
    <xf numFmtId="3" fontId="3" fillId="4" borderId="5" xfId="0" applyNumberFormat="1" applyFont="1" applyFill="1" applyBorder="1" applyAlignment="1" applyProtection="1">
      <alignment/>
      <protection locked="0"/>
    </xf>
    <xf numFmtId="0" fontId="14" fillId="2" borderId="5" xfId="0" applyFont="1" applyFill="1" applyBorder="1" applyAlignment="1">
      <alignment horizontal="center" vertical="center" wrapText="1"/>
    </xf>
    <xf numFmtId="0" fontId="2" fillId="4" borderId="5" xfId="0" applyFont="1" applyFill="1" applyBorder="1" applyAlignment="1">
      <alignment horizontal="left" wrapText="1"/>
    </xf>
    <xf numFmtId="164" fontId="2" fillId="4" borderId="5" xfId="0" applyNumberFormat="1" applyFont="1" applyFill="1" applyBorder="1" applyAlignment="1" applyProtection="1">
      <alignment horizontal="right" vertical="center" wrapText="1"/>
      <protection locked="0"/>
    </xf>
    <xf numFmtId="164" fontId="9" fillId="4" borderId="5" xfId="0" applyNumberFormat="1" applyFont="1" applyFill="1" applyBorder="1" applyAlignment="1" applyProtection="1">
      <alignment vertical="top" wrapText="1"/>
      <protection locked="0"/>
    </xf>
    <xf numFmtId="0" fontId="3" fillId="4" borderId="5" xfId="0" applyFont="1" applyFill="1" applyBorder="1" applyAlignment="1">
      <alignment horizontal="left" wrapText="1"/>
    </xf>
    <xf numFmtId="164" fontId="3" fillId="4" borderId="5" xfId="0" applyNumberFormat="1" applyFont="1" applyFill="1" applyBorder="1" applyAlignment="1" applyProtection="1">
      <alignment horizontal="right" vertical="center" wrapText="1"/>
      <protection locked="0"/>
    </xf>
    <xf numFmtId="164" fontId="11" fillId="4" borderId="5" xfId="0" applyNumberFormat="1" applyFont="1" applyFill="1" applyBorder="1" applyAlignment="1" applyProtection="1">
      <alignment vertical="top" wrapText="1"/>
      <protection locked="0"/>
    </xf>
    <xf numFmtId="164" fontId="8" fillId="0" borderId="5" xfId="0" applyNumberFormat="1" applyFont="1" applyFill="1" applyBorder="1" applyAlignment="1" applyProtection="1">
      <alignment/>
      <protection locked="0"/>
    </xf>
    <xf numFmtId="0" fontId="3" fillId="4" borderId="5" xfId="0" applyFont="1" applyFill="1" applyBorder="1" applyAlignment="1">
      <alignment horizontal="left" wrapText="1"/>
    </xf>
    <xf numFmtId="164" fontId="3" fillId="4" borderId="5" xfId="0" applyNumberFormat="1" applyFont="1" applyFill="1" applyBorder="1" applyAlignment="1" applyProtection="1">
      <alignment horizontal="center" vertical="center" wrapText="1"/>
      <protection locked="0"/>
    </xf>
    <xf numFmtId="164" fontId="9" fillId="4" borderId="5" xfId="0" applyNumberFormat="1" applyFont="1" applyFill="1" applyBorder="1" applyAlignment="1" applyProtection="1">
      <alignment vertical="top" wrapText="1"/>
      <protection locked="0"/>
    </xf>
    <xf numFmtId="164" fontId="15" fillId="4" borderId="5" xfId="0" applyNumberFormat="1" applyFont="1" applyFill="1" applyBorder="1" applyAlignment="1" applyProtection="1">
      <alignment horizontal="right" vertical="center" wrapText="1"/>
      <protection locked="0"/>
    </xf>
    <xf numFmtId="164" fontId="9" fillId="4" borderId="5" xfId="0" applyNumberFormat="1" applyFont="1" applyFill="1" applyBorder="1" applyAlignment="1" applyProtection="1">
      <alignment horizontal="right" vertical="top" wrapText="1"/>
      <protection locked="0"/>
    </xf>
    <xf numFmtId="164" fontId="9" fillId="4" borderId="5" xfId="0" applyNumberFormat="1" applyFont="1" applyFill="1" applyBorder="1" applyAlignment="1" applyProtection="1">
      <alignment horizontal="right" vertical="top" wrapText="1"/>
      <protection locked="0"/>
    </xf>
    <xf numFmtId="164" fontId="4" fillId="4" borderId="5" xfId="0" applyNumberFormat="1" applyFont="1" applyFill="1" applyBorder="1" applyAlignment="1" applyProtection="1">
      <alignment horizontal="right" vertical="center" wrapText="1"/>
      <protection locked="0"/>
    </xf>
    <xf numFmtId="164" fontId="4" fillId="4" borderId="5" xfId="0" applyNumberFormat="1" applyFont="1" applyFill="1" applyBorder="1" applyAlignment="1" applyProtection="1">
      <alignment horizontal="right" vertical="center" wrapText="1"/>
      <protection locked="0"/>
    </xf>
    <xf numFmtId="164" fontId="11" fillId="4" borderId="5" xfId="0" applyNumberFormat="1" applyFont="1" applyFill="1" applyBorder="1" applyAlignment="1" applyProtection="1">
      <alignment horizontal="right" vertical="top" wrapText="1"/>
      <protection locked="0"/>
    </xf>
    <xf numFmtId="164" fontId="16" fillId="0" borderId="5" xfId="0" applyNumberFormat="1" applyFont="1" applyFill="1" applyBorder="1" applyAlignment="1" applyProtection="1">
      <alignment horizontal="right"/>
      <protection locked="0"/>
    </xf>
    <xf numFmtId="0" fontId="3" fillId="4" borderId="0" xfId="0" applyFont="1" applyFill="1" applyBorder="1" applyAlignment="1">
      <alignment horizontal="left" wrapText="1"/>
    </xf>
    <xf numFmtId="0" fontId="3" fillId="4" borderId="9" xfId="0" applyFont="1" applyFill="1" applyBorder="1" applyAlignment="1" applyProtection="1">
      <alignment horizontal="center" vertical="center" wrapText="1"/>
      <protection locked="0"/>
    </xf>
    <xf numFmtId="167" fontId="11" fillId="4" borderId="8" xfId="0" applyNumberFormat="1" applyFont="1" applyFill="1" applyBorder="1" applyAlignment="1" applyProtection="1">
      <alignment vertical="top" wrapText="1"/>
      <protection locked="0"/>
    </xf>
    <xf numFmtId="167" fontId="11" fillId="4" borderId="2" xfId="0" applyNumberFormat="1" applyFont="1" applyFill="1" applyBorder="1" applyAlignment="1" applyProtection="1">
      <alignment vertical="top" wrapText="1"/>
      <protection locked="0"/>
    </xf>
    <xf numFmtId="0" fontId="8" fillId="0" borderId="0" xfId="0" applyFont="1" applyFill="1" applyAlignment="1" applyProtection="1">
      <alignment/>
      <protection locked="0"/>
    </xf>
    <xf numFmtId="0" fontId="17" fillId="0" borderId="5" xfId="0" applyFont="1" applyFill="1" applyBorder="1" applyAlignment="1">
      <alignment horizontal="left" vertical="center" wrapText="1"/>
    </xf>
    <xf numFmtId="0" fontId="11" fillId="0" borderId="5" xfId="0" applyFont="1" applyFill="1" applyBorder="1" applyAlignment="1">
      <alignment horizontal="center" vertical="top" wrapText="1"/>
    </xf>
    <xf numFmtId="0" fontId="10" fillId="0" borderId="5" xfId="0" applyFont="1" applyFill="1" applyBorder="1" applyAlignment="1">
      <alignment horizontal="left" vertical="center" wrapText="1"/>
    </xf>
    <xf numFmtId="0" fontId="3" fillId="4" borderId="5" xfId="0" applyFont="1" applyFill="1" applyBorder="1" applyAlignment="1" applyProtection="1">
      <alignment/>
      <protection locked="0"/>
    </xf>
    <xf numFmtId="164" fontId="2" fillId="0" borderId="5" xfId="0" applyNumberFormat="1" applyFont="1" applyBorder="1" applyAlignment="1" applyProtection="1">
      <alignment horizontal="right"/>
      <protection locked="0"/>
    </xf>
    <xf numFmtId="164" fontId="3" fillId="0" borderId="5" xfId="0" applyNumberFormat="1" applyFont="1" applyBorder="1" applyAlignment="1" applyProtection="1">
      <alignment horizontal="right"/>
      <protection locked="0"/>
    </xf>
    <xf numFmtId="164" fontId="3" fillId="4" borderId="5" xfId="0" applyNumberFormat="1" applyFont="1" applyFill="1" applyBorder="1" applyAlignment="1" applyProtection="1">
      <alignment horizontal="right"/>
      <protection locked="0"/>
    </xf>
    <xf numFmtId="164" fontId="2" fillId="4" borderId="5" xfId="0" applyNumberFormat="1" applyFont="1" applyFill="1" applyBorder="1" applyAlignment="1" applyProtection="1">
      <alignment horizontal="right"/>
      <protection locked="0"/>
    </xf>
    <xf numFmtId="164" fontId="13" fillId="6" borderId="5" xfId="0" applyNumberFormat="1" applyFont="1" applyFill="1" applyBorder="1" applyAlignment="1">
      <alignment horizontal="right" vertical="top" wrapText="1"/>
    </xf>
    <xf numFmtId="0" fontId="3" fillId="0" borderId="0" xfId="0" applyFont="1" applyFill="1" applyBorder="1" applyAlignment="1" applyProtection="1">
      <alignment/>
      <protection locked="0"/>
    </xf>
    <xf numFmtId="0" fontId="18" fillId="0" borderId="0" xfId="0" applyFont="1" applyAlignment="1">
      <alignment vertical="top" wrapText="1"/>
    </xf>
    <xf numFmtId="0" fontId="19" fillId="0" borderId="0" xfId="0" applyFont="1" applyAlignment="1">
      <alignment horizontal="right" vertical="top" wrapText="1"/>
    </xf>
    <xf numFmtId="0" fontId="19" fillId="0" borderId="0" xfId="0" applyFont="1" applyAlignment="1">
      <alignment/>
    </xf>
    <xf numFmtId="0" fontId="3" fillId="0" borderId="0" xfId="0" applyFont="1" applyBorder="1" applyAlignment="1" applyProtection="1">
      <alignment/>
      <protection locked="0"/>
    </xf>
    <xf numFmtId="0" fontId="20" fillId="0" borderId="1" xfId="0" applyFont="1" applyBorder="1" applyAlignment="1">
      <alignment horizontal="center" vertical="top" wrapText="1"/>
    </xf>
    <xf numFmtId="0" fontId="20" fillId="0" borderId="0" xfId="0" applyFont="1" applyAlignment="1">
      <alignment vertical="top" wrapText="1"/>
    </xf>
    <xf numFmtId="3" fontId="20" fillId="0" borderId="0" xfId="0" applyNumberFormat="1" applyFont="1" applyAlignment="1">
      <alignment horizontal="right" vertical="top" wrapText="1"/>
    </xf>
    <xf numFmtId="3" fontId="20" fillId="0" borderId="1" xfId="0" applyNumberFormat="1" applyFont="1" applyBorder="1" applyAlignment="1">
      <alignment horizontal="right" vertical="top" wrapText="1"/>
    </xf>
    <xf numFmtId="3" fontId="18" fillId="0" borderId="4" xfId="0" applyNumberFormat="1" applyFont="1" applyBorder="1" applyAlignment="1">
      <alignment horizontal="right" vertical="top" wrapText="1"/>
    </xf>
    <xf numFmtId="0" fontId="20" fillId="0" borderId="0" xfId="0" applyFont="1" applyAlignment="1">
      <alignment horizontal="center" vertical="top" wrapText="1"/>
    </xf>
    <xf numFmtId="0" fontId="19" fillId="0" borderId="0" xfId="0" applyFont="1" applyAlignment="1">
      <alignment horizontal="left" vertical="top" wrapText="1"/>
    </xf>
    <xf numFmtId="0" fontId="20" fillId="0" borderId="0" xfId="0" applyFont="1" applyAlignment="1">
      <alignment horizontal="right" vertical="top" wrapText="1"/>
    </xf>
    <xf numFmtId="0" fontId="2"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3" xfId="0" applyFont="1" applyBorder="1" applyAlignment="1" applyProtection="1">
      <alignment horizontal="center"/>
      <protection locked="0"/>
    </xf>
    <xf numFmtId="0" fontId="6" fillId="0" borderId="14" xfId="0" applyFont="1" applyFill="1" applyBorder="1" applyAlignment="1" applyProtection="1">
      <alignment horizontal="center"/>
      <protection locked="0"/>
    </xf>
    <xf numFmtId="2" fontId="6" fillId="0" borderId="2" xfId="0" applyNumberFormat="1" applyFont="1" applyBorder="1" applyAlignment="1" applyProtection="1">
      <alignment horizontal="center"/>
      <protection locked="0"/>
    </xf>
    <xf numFmtId="3" fontId="6" fillId="0" borderId="9" xfId="0" applyNumberFormat="1" applyFont="1" applyFill="1" applyBorder="1" applyAlignment="1" applyProtection="1">
      <alignment horizontal="right"/>
      <protection locked="0"/>
    </xf>
    <xf numFmtId="2" fontId="6" fillId="0" borderId="2" xfId="0" applyNumberFormat="1" applyFont="1" applyBorder="1" applyAlignment="1" applyProtection="1">
      <alignment horizontal="center"/>
      <protection locked="0"/>
    </xf>
    <xf numFmtId="3" fontId="6" fillId="0" borderId="9" xfId="0" applyNumberFormat="1" applyFont="1" applyFill="1" applyBorder="1" applyAlignment="1" applyProtection="1">
      <alignment/>
      <protection locked="0"/>
    </xf>
    <xf numFmtId="0" fontId="19" fillId="0" borderId="2" xfId="0" applyFont="1" applyBorder="1" applyAlignment="1">
      <alignment horizontal="center"/>
    </xf>
    <xf numFmtId="3" fontId="19" fillId="0" borderId="9" xfId="0" applyNumberFormat="1" applyFont="1" applyBorder="1" applyAlignment="1">
      <alignment/>
    </xf>
    <xf numFmtId="0" fontId="19" fillId="0" borderId="13" xfId="0" applyFont="1" applyBorder="1" applyAlignment="1">
      <alignment horizontal="center"/>
    </xf>
    <xf numFmtId="3" fontId="19" fillId="0" borderId="14" xfId="0" applyNumberFormat="1" applyFont="1" applyBorder="1" applyAlignment="1">
      <alignment/>
    </xf>
    <xf numFmtId="2" fontId="19" fillId="0" borderId="13" xfId="0" applyNumberFormat="1" applyFont="1" applyBorder="1" applyAlignment="1">
      <alignment horizontal="center"/>
    </xf>
    <xf numFmtId="2" fontId="6" fillId="0" borderId="13" xfId="0" applyNumberFormat="1" applyFont="1" applyBorder="1" applyAlignment="1" applyProtection="1">
      <alignment horizontal="center"/>
      <protection locked="0"/>
    </xf>
    <xf numFmtId="3" fontId="6" fillId="0" borderId="14" xfId="0" applyNumberFormat="1" applyFont="1" applyFill="1" applyBorder="1" applyAlignment="1" applyProtection="1">
      <alignment/>
      <protection locked="0"/>
    </xf>
    <xf numFmtId="49" fontId="3" fillId="0" borderId="0" xfId="0" applyNumberFormat="1" applyFont="1" applyFill="1" applyBorder="1" applyAlignment="1">
      <alignment horizontal="left" vertical="center" wrapText="1" indent="1"/>
    </xf>
    <xf numFmtId="0" fontId="3" fillId="0" borderId="0" xfId="0" applyFont="1" applyFill="1" applyBorder="1" applyAlignment="1">
      <alignment vertical="center"/>
    </xf>
    <xf numFmtId="3" fontId="3" fillId="0" borderId="0" xfId="0" applyNumberFormat="1" applyFont="1" applyFill="1" applyBorder="1" applyAlignment="1" applyProtection="1">
      <alignment/>
      <protection locked="0"/>
    </xf>
    <xf numFmtId="0" fontId="3" fillId="0" borderId="1" xfId="0" applyFont="1" applyFill="1" applyBorder="1" applyAlignment="1">
      <alignment vertical="center"/>
    </xf>
    <xf numFmtId="0" fontId="3" fillId="0" borderId="1" xfId="0" applyFont="1" applyBorder="1" applyAlignment="1" applyProtection="1">
      <alignment/>
      <protection locked="0"/>
    </xf>
    <xf numFmtId="3" fontId="3" fillId="0" borderId="1" xfId="0" applyNumberFormat="1" applyFont="1" applyFill="1" applyBorder="1" applyAlignment="1" applyProtection="1">
      <alignment horizontal="center"/>
      <protection locked="0"/>
    </xf>
    <xf numFmtId="14" fontId="3" fillId="0" borderId="0" xfId="0" applyNumberFormat="1" applyFont="1" applyFill="1" applyBorder="1" applyAlignment="1">
      <alignment horizontal="left" vertical="center"/>
    </xf>
    <xf numFmtId="168" fontId="3" fillId="0" borderId="0" xfId="0" applyNumberFormat="1" applyFont="1" applyFill="1" applyBorder="1" applyAlignment="1" applyProtection="1">
      <alignment/>
      <protection locked="0"/>
    </xf>
    <xf numFmtId="168" fontId="21" fillId="4" borderId="0" xfId="0" applyNumberFormat="1" applyFont="1" applyFill="1" applyBorder="1" applyAlignment="1">
      <alignment/>
    </xf>
    <xf numFmtId="168" fontId="3" fillId="0" borderId="1" xfId="0" applyNumberFormat="1" applyFont="1" applyFill="1" applyBorder="1" applyAlignment="1" applyProtection="1">
      <alignment/>
      <protection locked="0"/>
    </xf>
    <xf numFmtId="0" fontId="3" fillId="0" borderId="0" xfId="0" applyFont="1" applyFill="1" applyBorder="1" applyAlignment="1">
      <alignment horizontal="right" vertical="center" wrapText="1"/>
    </xf>
    <xf numFmtId="168" fontId="3" fillId="0" borderId="0" xfId="0" applyNumberFormat="1" applyFont="1" applyFill="1" applyBorder="1" applyAlignment="1" applyProtection="1">
      <alignment/>
      <protection locked="0"/>
    </xf>
    <xf numFmtId="168" fontId="3" fillId="0" borderId="1" xfId="0" applyNumberFormat="1" applyFont="1" applyFill="1" applyBorder="1" applyAlignment="1" applyProtection="1">
      <alignment/>
      <protection locked="0"/>
    </xf>
    <xf numFmtId="0" fontId="2" fillId="0" borderId="0" xfId="0" applyFont="1" applyFill="1" applyAlignment="1">
      <alignment horizontal="centerContinuous" vertical="center"/>
    </xf>
    <xf numFmtId="0" fontId="22" fillId="0" borderId="0" xfId="0" applyFont="1" applyAlignment="1">
      <alignment/>
    </xf>
    <xf numFmtId="0" fontId="2" fillId="0" borderId="0" xfId="0" applyFont="1" applyAlignment="1">
      <alignment horizontal="center" vertical="top"/>
    </xf>
    <xf numFmtId="0" fontId="15" fillId="0" borderId="0" xfId="0" applyFont="1" applyAlignment="1" applyProtection="1">
      <alignment/>
      <protection locked="0"/>
    </xf>
    <xf numFmtId="0" fontId="2" fillId="0" borderId="0" xfId="0" applyFont="1" applyAlignment="1" applyProtection="1">
      <alignment horizontal="center" vertical="top"/>
      <protection locked="0"/>
    </xf>
    <xf numFmtId="0" fontId="15" fillId="0" borderId="0" xfId="0" applyFont="1" applyAlignment="1">
      <alignment/>
    </xf>
    <xf numFmtId="0" fontId="6" fillId="0" borderId="0" xfId="0" applyFont="1" applyAlignment="1">
      <alignment/>
    </xf>
    <xf numFmtId="0" fontId="4" fillId="0" borderId="0" xfId="0" applyFont="1" applyAlignment="1" applyProtection="1">
      <alignment horizontal="center" vertical="top"/>
      <protection locked="0"/>
    </xf>
    <xf numFmtId="0" fontId="4" fillId="0" borderId="0" xfId="0" applyFont="1" applyAlignment="1">
      <alignment/>
    </xf>
    <xf numFmtId="0" fontId="23" fillId="0" borderId="0" xfId="0" applyFont="1" applyFill="1" applyAlignment="1">
      <alignment horizontal="center"/>
    </xf>
    <xf numFmtId="0" fontId="19" fillId="0" borderId="0" xfId="0" applyFont="1" applyFill="1" applyAlignment="1">
      <alignment horizontal="left" vertical="center"/>
    </xf>
    <xf numFmtId="0" fontId="3" fillId="0" borderId="0" xfId="0" applyFont="1" applyAlignment="1">
      <alignment horizontal="center" vertical="top"/>
    </xf>
    <xf numFmtId="0" fontId="3" fillId="0" borderId="0" xfId="0" applyFont="1" applyAlignment="1" applyProtection="1">
      <alignment horizontal="center" vertical="top"/>
      <protection locked="0"/>
    </xf>
    <xf numFmtId="0" fontId="16" fillId="0" borderId="0" xfId="0" applyFont="1" applyAlignment="1">
      <alignment horizontal="center"/>
    </xf>
    <xf numFmtId="0" fontId="3" fillId="0" borderId="5" xfId="0" applyFont="1" applyBorder="1" applyAlignment="1" applyProtection="1">
      <alignment horizontal="right"/>
      <protection locked="0"/>
    </xf>
    <xf numFmtId="0" fontId="12" fillId="0" borderId="5" xfId="0" applyFont="1" applyFill="1" applyBorder="1" applyAlignment="1">
      <alignment horizontal="right" vertical="top" wrapText="1"/>
    </xf>
    <xf numFmtId="0" fontId="3" fillId="0" borderId="0" xfId="0" applyFont="1" applyAlignment="1">
      <alignment/>
    </xf>
    <xf numFmtId="0" fontId="3" fillId="0" borderId="0" xfId="0" applyNumberFormat="1" applyFont="1" applyFill="1" applyBorder="1" applyAlignment="1">
      <alignment vertical="center" wrapText="1" shrinkToFit="1"/>
    </xf>
    <xf numFmtId="0" fontId="8" fillId="0" borderId="0" xfId="0" applyFont="1" applyAlignment="1">
      <alignment/>
    </xf>
    <xf numFmtId="0" fontId="3" fillId="0" borderId="0" xfId="0" applyFont="1" applyFill="1" applyBorder="1" applyAlignment="1">
      <alignment horizontal="justify" vertical="center" wrapText="1"/>
    </xf>
    <xf numFmtId="0" fontId="3" fillId="0" borderId="0" xfId="0" applyNumberFormat="1" applyFont="1" applyFill="1" applyBorder="1" applyAlignment="1">
      <alignment horizontal="justify" vertical="center" wrapText="1" shrinkToFit="1"/>
    </xf>
    <xf numFmtId="0" fontId="3" fillId="0" borderId="0" xfId="0" applyNumberFormat="1" applyFont="1" applyFill="1" applyBorder="1" applyAlignment="1">
      <alignment horizontal="justify" vertical="top" wrapText="1" shrinkToFit="1"/>
    </xf>
    <xf numFmtId="0" fontId="3" fillId="0" borderId="0" xfId="0" applyFont="1" applyFill="1" applyBorder="1" applyAlignment="1">
      <alignment horizontal="left" vertical="center" wrapText="1"/>
    </xf>
    <xf numFmtId="0" fontId="0" fillId="0" borderId="0" xfId="0" applyAlignment="1">
      <alignment/>
    </xf>
    <xf numFmtId="0" fontId="19" fillId="0" borderId="15" xfId="0" applyFont="1" applyBorder="1" applyAlignment="1">
      <alignment horizontal="center"/>
    </xf>
    <xf numFmtId="0" fontId="19" fillId="0" borderId="11" xfId="0" applyFont="1" applyBorder="1" applyAlignment="1">
      <alignment horizontal="center"/>
    </xf>
    <xf numFmtId="49" fontId="3" fillId="0" borderId="0" xfId="0" applyNumberFormat="1" applyFont="1" applyFill="1" applyBorder="1" applyAlignment="1">
      <alignment horizontal="left" vertical="center" wrapText="1" inden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50"/>
  <sheetViews>
    <sheetView tabSelected="1" workbookViewId="0" topLeftCell="A371">
      <selection activeCell="A375" sqref="A375"/>
    </sheetView>
  </sheetViews>
  <sheetFormatPr defaultColWidth="9.00390625" defaultRowHeight="12.75"/>
  <cols>
    <col min="1" max="1" width="51.00390625" style="174" customWidth="1"/>
    <col min="2" max="5" width="12.75390625" style="125" customWidth="1"/>
  </cols>
  <sheetData>
    <row r="1" spans="1:5" ht="18.75">
      <c r="A1" s="1" t="s">
        <v>0</v>
      </c>
      <c r="B1" s="2" t="s">
        <v>1</v>
      </c>
      <c r="C1" s="3"/>
      <c r="D1" s="4"/>
      <c r="E1" s="4"/>
    </row>
    <row r="2" spans="1:5" ht="12.75">
      <c r="A2" s="5"/>
      <c r="B2" s="6" t="s">
        <v>2</v>
      </c>
      <c r="C2" s="7"/>
      <c r="D2" s="4"/>
      <c r="E2" s="4"/>
    </row>
    <row r="3" spans="1:5" ht="15">
      <c r="A3" s="5"/>
      <c r="B3" s="8"/>
      <c r="C3" s="7"/>
      <c r="D3" s="4"/>
      <c r="E3" s="4"/>
    </row>
    <row r="4" spans="1:5" ht="15">
      <c r="A4" s="9" t="s">
        <v>3</v>
      </c>
      <c r="B4" s="10"/>
      <c r="C4" s="8"/>
      <c r="D4" s="11"/>
      <c r="E4" s="4"/>
    </row>
    <row r="5" spans="1:5" ht="15">
      <c r="A5" s="12"/>
      <c r="B5" s="8"/>
      <c r="C5" s="8"/>
      <c r="D5" s="11"/>
      <c r="E5" s="4"/>
    </row>
    <row r="6" spans="1:5" ht="12.75">
      <c r="A6" s="13" t="s">
        <v>4</v>
      </c>
      <c r="B6" s="14"/>
      <c r="C6" s="14"/>
      <c r="D6" s="4"/>
      <c r="E6" s="4"/>
    </row>
    <row r="7" spans="1:5" ht="12.75">
      <c r="A7" s="13"/>
      <c r="B7" s="14"/>
      <c r="C7" s="14"/>
      <c r="D7" s="4"/>
      <c r="E7" s="4"/>
    </row>
    <row r="8" spans="1:5" ht="12.75">
      <c r="A8" s="15" t="s">
        <v>5</v>
      </c>
      <c r="B8" s="16"/>
      <c r="C8" s="16"/>
      <c r="D8" s="17"/>
      <c r="E8" s="4"/>
    </row>
    <row r="9" spans="1:5" ht="12.75">
      <c r="A9" s="13"/>
      <c r="B9" s="14"/>
      <c r="C9" s="14"/>
      <c r="D9" s="4"/>
      <c r="E9" s="4"/>
    </row>
    <row r="10" spans="1:5" ht="12.75">
      <c r="A10" s="18" t="s">
        <v>317</v>
      </c>
      <c r="B10" s="14"/>
      <c r="C10" s="14"/>
      <c r="D10" s="19" t="s">
        <v>6</v>
      </c>
      <c r="E10" s="4"/>
    </row>
    <row r="11" spans="1:5" ht="12.75">
      <c r="A11" s="20"/>
      <c r="B11" s="4"/>
      <c r="C11" s="4"/>
      <c r="D11" s="21" t="s">
        <v>7</v>
      </c>
      <c r="E11" s="22"/>
    </row>
    <row r="12" spans="1:5" ht="12.75">
      <c r="A12" s="23"/>
      <c r="B12" s="24" t="s">
        <v>8</v>
      </c>
      <c r="C12" s="25"/>
      <c r="D12" s="26" t="s">
        <v>9</v>
      </c>
      <c r="E12" s="26"/>
    </row>
    <row r="13" spans="1:5" ht="52.5">
      <c r="A13" s="27" t="s">
        <v>10</v>
      </c>
      <c r="B13" s="28" t="s">
        <v>11</v>
      </c>
      <c r="C13" s="28" t="s">
        <v>318</v>
      </c>
      <c r="D13" s="28" t="str">
        <f>B13</f>
        <v>V kwartał            okres od 01.03.02  do 30.06.02 </v>
      </c>
      <c r="E13" s="28" t="str">
        <f>C13</f>
        <v>5 kwartałów            narastająco              okres od 01.06.01  do 30.06.02</v>
      </c>
    </row>
    <row r="14" spans="1:5" ht="12.75">
      <c r="A14" s="29" t="s">
        <v>12</v>
      </c>
      <c r="B14" s="30">
        <f>B90</f>
        <v>86724</v>
      </c>
      <c r="C14" s="30">
        <f>C90</f>
        <v>435807</v>
      </c>
      <c r="D14" s="31">
        <f aca="true" t="shared" si="0" ref="D14:E17">B14/$C$422</f>
        <v>23526.225180764377</v>
      </c>
      <c r="E14" s="31">
        <f t="shared" si="0"/>
        <v>118224.40866834304</v>
      </c>
    </row>
    <row r="15" spans="1:5" ht="12.75">
      <c r="A15" s="29" t="s">
        <v>13</v>
      </c>
      <c r="B15" s="30">
        <f>B102</f>
        <v>9877</v>
      </c>
      <c r="C15" s="30">
        <f>C102</f>
        <v>57440</v>
      </c>
      <c r="D15" s="31">
        <f t="shared" si="0"/>
        <v>2679.402773285478</v>
      </c>
      <c r="E15" s="31">
        <f t="shared" si="0"/>
        <v>15582.149974437363</v>
      </c>
    </row>
    <row r="16" spans="1:5" ht="12.75">
      <c r="A16" s="29" t="s">
        <v>14</v>
      </c>
      <c r="B16" s="32">
        <f>B111</f>
        <v>8594</v>
      </c>
      <c r="C16" s="32">
        <f>C111</f>
        <v>45911</v>
      </c>
      <c r="D16" s="31">
        <f t="shared" si="0"/>
        <v>2331.3544025124424</v>
      </c>
      <c r="E16" s="31">
        <f t="shared" si="0"/>
        <v>12454.59762319627</v>
      </c>
    </row>
    <row r="17" spans="1:5" ht="12.75">
      <c r="A17" s="29" t="s">
        <v>15</v>
      </c>
      <c r="B17" s="32">
        <f>B114</f>
        <v>5652</v>
      </c>
      <c r="C17" s="32">
        <f>C114</f>
        <v>37179</v>
      </c>
      <c r="D17" s="31">
        <f t="shared" si="0"/>
        <v>1533.25751489415</v>
      </c>
      <c r="E17" s="31">
        <f t="shared" si="0"/>
        <v>10085.806996859448</v>
      </c>
    </row>
    <row r="18" spans="1:5" ht="12.75">
      <c r="A18" s="29" t="s">
        <v>16</v>
      </c>
      <c r="B18" s="33">
        <f>B47</f>
        <v>318415</v>
      </c>
      <c r="C18" s="34"/>
      <c r="D18" s="33">
        <f>B18/$C$421</f>
        <v>79423.06253273803</v>
      </c>
      <c r="E18" s="35"/>
    </row>
    <row r="19" spans="1:5" ht="12.75">
      <c r="A19" s="29" t="s">
        <v>17</v>
      </c>
      <c r="B19" s="33">
        <f>B62</f>
        <v>68499</v>
      </c>
      <c r="C19" s="34"/>
      <c r="D19" s="33">
        <f aca="true" t="shared" si="1" ref="D19:D28">B19/$C$421</f>
        <v>17085.879623855726</v>
      </c>
      <c r="E19" s="35"/>
    </row>
    <row r="20" spans="1:5" ht="12.75">
      <c r="A20" s="29" t="s">
        <v>18</v>
      </c>
      <c r="B20" s="33">
        <f>B63</f>
        <v>22500</v>
      </c>
      <c r="C20" s="34"/>
      <c r="D20" s="33">
        <f t="shared" si="1"/>
        <v>5612.232171809134</v>
      </c>
      <c r="E20" s="35"/>
    </row>
    <row r="21" spans="1:5" ht="12.75">
      <c r="A21" s="29" t="s">
        <v>19</v>
      </c>
      <c r="B21" s="33">
        <f>B64</f>
        <v>45999</v>
      </c>
      <c r="C21" s="34"/>
      <c r="D21" s="33">
        <f t="shared" si="1"/>
        <v>11473.647452046594</v>
      </c>
      <c r="E21" s="35"/>
    </row>
    <row r="22" spans="1:5" ht="12.75">
      <c r="A22" s="29" t="s">
        <v>20</v>
      </c>
      <c r="B22" s="33">
        <f>B50</f>
        <v>241775</v>
      </c>
      <c r="C22" s="34"/>
      <c r="D22" s="33">
        <f t="shared" si="1"/>
        <v>60306.552592851265</v>
      </c>
      <c r="E22" s="35"/>
    </row>
    <row r="23" spans="1:5" ht="12.75">
      <c r="A23" s="29" t="s">
        <v>21</v>
      </c>
      <c r="B23" s="33">
        <f>B51</f>
        <v>13622</v>
      </c>
      <c r="C23" s="34"/>
      <c r="D23" s="33">
        <f t="shared" si="1"/>
        <v>3397.7700730837346</v>
      </c>
      <c r="E23" s="35"/>
    </row>
    <row r="24" spans="1:5" ht="12.75">
      <c r="A24" s="29" t="s">
        <v>22</v>
      </c>
      <c r="B24" s="36">
        <v>5160000</v>
      </c>
      <c r="C24" s="34"/>
      <c r="D24" s="33">
        <f>B24</f>
        <v>5160000</v>
      </c>
      <c r="E24" s="35"/>
    </row>
    <row r="25" spans="1:5" ht="12.75">
      <c r="A25" s="29" t="s">
        <v>23</v>
      </c>
      <c r="B25" s="37">
        <f>C17*1000/B24</f>
        <v>7.205232558139535</v>
      </c>
      <c r="C25" s="34"/>
      <c r="D25" s="38">
        <f t="shared" si="1"/>
        <v>1.7972194652514366</v>
      </c>
      <c r="E25" s="34"/>
    </row>
    <row r="26" spans="1:5" ht="12.75">
      <c r="A26" s="29" t="s">
        <v>24</v>
      </c>
      <c r="B26" s="37">
        <f>B25</f>
        <v>7.205232558139535</v>
      </c>
      <c r="C26" s="34"/>
      <c r="D26" s="38">
        <f t="shared" si="1"/>
        <v>1.7972194652514366</v>
      </c>
      <c r="E26" s="34"/>
    </row>
    <row r="27" spans="1:5" ht="24">
      <c r="A27" s="29" t="s">
        <v>25</v>
      </c>
      <c r="B27" s="39">
        <f>B22*1000/B24</f>
        <v>46.85562015503876</v>
      </c>
      <c r="C27" s="34"/>
      <c r="D27" s="38">
        <f t="shared" si="1"/>
        <v>11.687316393963423</v>
      </c>
      <c r="E27" s="34"/>
    </row>
    <row r="28" spans="1:5" ht="24">
      <c r="A28" s="29" t="s">
        <v>26</v>
      </c>
      <c r="B28" s="39">
        <f>B27</f>
        <v>46.85562015503876</v>
      </c>
      <c r="C28" s="34"/>
      <c r="D28" s="38">
        <f t="shared" si="1"/>
        <v>11.687316393963423</v>
      </c>
      <c r="E28" s="34"/>
    </row>
    <row r="29" spans="1:5" ht="24">
      <c r="A29" s="29" t="s">
        <v>27</v>
      </c>
      <c r="B29" s="40" t="s">
        <v>28</v>
      </c>
      <c r="C29" s="41"/>
      <c r="D29" s="42" t="s">
        <v>28</v>
      </c>
      <c r="E29" s="41"/>
    </row>
    <row r="30" spans="1:5" ht="12.75">
      <c r="A30" s="43"/>
      <c r="B30" s="44"/>
      <c r="C30" s="4"/>
      <c r="D30" s="4"/>
      <c r="E30" s="4"/>
    </row>
    <row r="31" spans="1:5" ht="52.5">
      <c r="A31" s="45" t="s">
        <v>29</v>
      </c>
      <c r="B31" s="28" t="s">
        <v>30</v>
      </c>
      <c r="C31" s="28" t="s">
        <v>31</v>
      </c>
      <c r="D31" s="28" t="s">
        <v>32</v>
      </c>
      <c r="E31" s="28" t="s">
        <v>33</v>
      </c>
    </row>
    <row r="32" spans="1:5" ht="12.75">
      <c r="A32" s="46" t="s">
        <v>34</v>
      </c>
      <c r="B32" s="47"/>
      <c r="C32" s="47"/>
      <c r="D32" s="48"/>
      <c r="E32" s="48"/>
    </row>
    <row r="33" spans="1:5" ht="12.75">
      <c r="A33" s="49" t="s">
        <v>35</v>
      </c>
      <c r="B33" s="50">
        <f>SUM(B34:B37)</f>
        <v>217309</v>
      </c>
      <c r="C33" s="50">
        <f>SUM(C34:C37)</f>
        <v>227420</v>
      </c>
      <c r="D33" s="50">
        <f>SUM(D34:D37)</f>
        <v>250341</v>
      </c>
      <c r="E33" s="50">
        <f>SUM(E34:E37)</f>
        <v>260555</v>
      </c>
    </row>
    <row r="34" spans="1:5" ht="12.75">
      <c r="A34" s="29" t="s">
        <v>36</v>
      </c>
      <c r="B34" s="51">
        <v>769</v>
      </c>
      <c r="C34" s="51">
        <v>1014</v>
      </c>
      <c r="D34" s="52">
        <v>1835</v>
      </c>
      <c r="E34" s="51">
        <v>2140</v>
      </c>
    </row>
    <row r="35" spans="1:5" ht="12.75">
      <c r="A35" s="29" t="s">
        <v>37</v>
      </c>
      <c r="B35" s="51">
        <v>185737</v>
      </c>
      <c r="C35" s="51">
        <v>195499</v>
      </c>
      <c r="D35" s="52">
        <v>217005</v>
      </c>
      <c r="E35" s="51">
        <v>226799</v>
      </c>
    </row>
    <row r="36" spans="1:5" ht="12.75">
      <c r="A36" s="29" t="s">
        <v>38</v>
      </c>
      <c r="B36" s="51">
        <v>27853</v>
      </c>
      <c r="C36" s="51">
        <v>27853</v>
      </c>
      <c r="D36" s="52">
        <v>28167</v>
      </c>
      <c r="E36" s="51">
        <v>28167</v>
      </c>
    </row>
    <row r="37" spans="1:5" ht="12.75">
      <c r="A37" s="29" t="s">
        <v>39</v>
      </c>
      <c r="B37" s="51">
        <v>2950</v>
      </c>
      <c r="C37" s="51">
        <v>3054</v>
      </c>
      <c r="D37" s="52">
        <v>3334</v>
      </c>
      <c r="E37" s="51">
        <v>3449</v>
      </c>
    </row>
    <row r="38" spans="1:5" ht="12.75">
      <c r="A38" s="49" t="s">
        <v>40</v>
      </c>
      <c r="B38" s="53">
        <f>SUM(B39:B43)</f>
        <v>100299</v>
      </c>
      <c r="C38" s="53">
        <f>SUM(C39:C43)</f>
        <v>101122</v>
      </c>
      <c r="D38" s="53">
        <f>SUM(D39:D43)</f>
        <v>141946</v>
      </c>
      <c r="E38" s="53">
        <f>SUM(E39:E43)</f>
        <v>138553</v>
      </c>
    </row>
    <row r="39" spans="1:5" ht="12.75">
      <c r="A39" s="29" t="s">
        <v>41</v>
      </c>
      <c r="B39" s="51">
        <v>40687</v>
      </c>
      <c r="C39" s="51">
        <v>37588</v>
      </c>
      <c r="D39" s="52">
        <v>49743</v>
      </c>
      <c r="E39" s="51">
        <v>46898</v>
      </c>
    </row>
    <row r="40" spans="1:5" ht="12.75">
      <c r="A40" s="29" t="s">
        <v>42</v>
      </c>
      <c r="B40" s="33">
        <v>55876</v>
      </c>
      <c r="C40" s="33">
        <v>62444</v>
      </c>
      <c r="D40" s="54">
        <v>80462</v>
      </c>
      <c r="E40" s="33">
        <v>81619</v>
      </c>
    </row>
    <row r="41" spans="1:5" ht="12.75">
      <c r="A41" s="29" t="s">
        <v>43</v>
      </c>
      <c r="B41" s="33">
        <v>0</v>
      </c>
      <c r="C41" s="33">
        <v>0</v>
      </c>
      <c r="D41" s="54">
        <v>0</v>
      </c>
      <c r="E41" s="33">
        <v>0</v>
      </c>
    </row>
    <row r="42" spans="1:5" ht="12.75">
      <c r="A42" s="29" t="s">
        <v>44</v>
      </c>
      <c r="B42" s="33">
        <v>0</v>
      </c>
      <c r="C42" s="33">
        <v>0</v>
      </c>
      <c r="D42" s="54">
        <v>0</v>
      </c>
      <c r="E42" s="33">
        <v>0</v>
      </c>
    </row>
    <row r="43" spans="1:5" ht="12.75">
      <c r="A43" s="29" t="s">
        <v>45</v>
      </c>
      <c r="B43" s="33">
        <v>3736</v>
      </c>
      <c r="C43" s="33">
        <v>1090</v>
      </c>
      <c r="D43" s="54">
        <v>11741</v>
      </c>
      <c r="E43" s="33">
        <v>10036</v>
      </c>
    </row>
    <row r="44" spans="1:5" ht="12.75">
      <c r="A44" s="49" t="s">
        <v>46</v>
      </c>
      <c r="B44" s="55">
        <f>SUM(B45:B46)</f>
        <v>807</v>
      </c>
      <c r="C44" s="55">
        <f>SUM(C45:C46)</f>
        <v>1210</v>
      </c>
      <c r="D44" s="55">
        <f>SUM(D45:D46)</f>
        <v>3613</v>
      </c>
      <c r="E44" s="55">
        <f>SUM(E45:E46)</f>
        <v>2097</v>
      </c>
    </row>
    <row r="45" spans="1:5" ht="12.75">
      <c r="A45" s="29" t="s">
        <v>47</v>
      </c>
      <c r="B45" s="33">
        <v>0</v>
      </c>
      <c r="C45" s="33">
        <v>0</v>
      </c>
      <c r="D45" s="42">
        <v>0</v>
      </c>
      <c r="E45" s="33">
        <v>0</v>
      </c>
    </row>
    <row r="46" spans="1:5" ht="12.75">
      <c r="A46" s="29" t="s">
        <v>48</v>
      </c>
      <c r="B46" s="33">
        <v>807</v>
      </c>
      <c r="C46" s="33">
        <v>1210</v>
      </c>
      <c r="D46" s="54">
        <v>3613</v>
      </c>
      <c r="E46" s="33">
        <v>2097</v>
      </c>
    </row>
    <row r="47" spans="1:5" ht="12.75">
      <c r="A47" s="49" t="s">
        <v>49</v>
      </c>
      <c r="B47" s="55">
        <f>B33+B38+B44</f>
        <v>318415</v>
      </c>
      <c r="C47" s="55">
        <f>C33+C38+C44</f>
        <v>329752</v>
      </c>
      <c r="D47" s="55">
        <f>D33+D38+D44</f>
        <v>395900</v>
      </c>
      <c r="E47" s="55">
        <f>E33+E38+E44</f>
        <v>401205</v>
      </c>
    </row>
    <row r="48" spans="1:5" ht="12.75">
      <c r="A48" s="56"/>
      <c r="B48" s="57"/>
      <c r="C48" s="57"/>
      <c r="D48" s="58"/>
      <c r="E48" s="57"/>
    </row>
    <row r="49" spans="1:5" ht="12.75">
      <c r="A49" s="59" t="s">
        <v>50</v>
      </c>
      <c r="B49" s="33"/>
      <c r="C49" s="33"/>
      <c r="D49" s="42"/>
      <c r="E49" s="33"/>
    </row>
    <row r="50" spans="1:5" ht="12.75">
      <c r="A50" s="49" t="s">
        <v>51</v>
      </c>
      <c r="B50" s="55">
        <f>SUM(B51:B58)</f>
        <v>241775</v>
      </c>
      <c r="C50" s="55">
        <f>SUM(C51:C58)</f>
        <v>236123</v>
      </c>
      <c r="D50" s="55">
        <f>SUM(D51:D58)</f>
        <v>206320</v>
      </c>
      <c r="E50" s="55">
        <f>SUM(E51:E58)</f>
        <v>203351</v>
      </c>
    </row>
    <row r="51" spans="1:5" ht="12.75">
      <c r="A51" s="29" t="s">
        <v>52</v>
      </c>
      <c r="B51" s="33">
        <v>13622</v>
      </c>
      <c r="C51" s="33">
        <v>13622</v>
      </c>
      <c r="D51" s="54">
        <v>13622</v>
      </c>
      <c r="E51" s="33">
        <v>13622</v>
      </c>
    </row>
    <row r="52" spans="1:5" ht="24">
      <c r="A52" s="29" t="s">
        <v>53</v>
      </c>
      <c r="B52" s="60">
        <v>0</v>
      </c>
      <c r="C52" s="60">
        <v>0</v>
      </c>
      <c r="D52" s="61">
        <v>0</v>
      </c>
      <c r="E52" s="60">
        <v>0</v>
      </c>
    </row>
    <row r="53" spans="1:5" ht="12.75">
      <c r="A53" s="29" t="s">
        <v>54</v>
      </c>
      <c r="B53" s="33">
        <v>172807</v>
      </c>
      <c r="C53" s="33">
        <v>172807</v>
      </c>
      <c r="D53" s="54">
        <v>127456</v>
      </c>
      <c r="E53" s="33">
        <v>172637</v>
      </c>
    </row>
    <row r="54" spans="1:5" ht="12.75">
      <c r="A54" s="29" t="s">
        <v>55</v>
      </c>
      <c r="B54" s="33">
        <v>21294</v>
      </c>
      <c r="C54" s="33">
        <v>21294</v>
      </c>
      <c r="D54" s="54">
        <v>21425</v>
      </c>
      <c r="E54" s="33">
        <v>21464</v>
      </c>
    </row>
    <row r="55" spans="1:5" ht="12.75">
      <c r="A55" s="29" t="s">
        <v>56</v>
      </c>
      <c r="B55" s="33">
        <v>0</v>
      </c>
      <c r="C55" s="33">
        <v>0</v>
      </c>
      <c r="D55" s="42">
        <v>0</v>
      </c>
      <c r="E55" s="33">
        <v>0</v>
      </c>
    </row>
    <row r="56" spans="1:5" ht="24">
      <c r="A56" s="29" t="s">
        <v>57</v>
      </c>
      <c r="B56" s="33">
        <v>0</v>
      </c>
      <c r="C56" s="33">
        <v>0</v>
      </c>
      <c r="D56" s="42">
        <v>0</v>
      </c>
      <c r="E56" s="33">
        <v>0</v>
      </c>
    </row>
    <row r="57" spans="1:5" ht="12.75">
      <c r="A57" s="29" t="s">
        <v>58</v>
      </c>
      <c r="B57" s="33">
        <v>-3127</v>
      </c>
      <c r="C57" s="33">
        <v>-3127</v>
      </c>
      <c r="D57" s="42">
        <v>42092</v>
      </c>
      <c r="E57" s="33">
        <v>-45219</v>
      </c>
    </row>
    <row r="58" spans="1:5" ht="12.75">
      <c r="A58" s="29" t="s">
        <v>59</v>
      </c>
      <c r="B58" s="33">
        <f>C114</f>
        <v>37179</v>
      </c>
      <c r="C58" s="33">
        <v>31527</v>
      </c>
      <c r="D58" s="54">
        <v>1725</v>
      </c>
      <c r="E58" s="33">
        <v>40847</v>
      </c>
    </row>
    <row r="59" spans="1:5" ht="12.75">
      <c r="A59" s="49" t="s">
        <v>60</v>
      </c>
      <c r="B59" s="55">
        <f>SUM(B60:B61)</f>
        <v>0</v>
      </c>
      <c r="C59" s="55">
        <f>SUM(C60:C61)</f>
        <v>0</v>
      </c>
      <c r="D59" s="55">
        <f>SUM(D60:D61)</f>
        <v>0</v>
      </c>
      <c r="E59" s="55">
        <f>SUM(E60:E61)</f>
        <v>0</v>
      </c>
    </row>
    <row r="60" spans="1:5" ht="12.75">
      <c r="A60" s="29" t="s">
        <v>61</v>
      </c>
      <c r="B60" s="33">
        <v>0</v>
      </c>
      <c r="C60" s="33">
        <v>0</v>
      </c>
      <c r="D60" s="54">
        <v>0</v>
      </c>
      <c r="E60" s="33">
        <v>0</v>
      </c>
    </row>
    <row r="61" spans="1:5" ht="12.75">
      <c r="A61" s="29" t="s">
        <v>62</v>
      </c>
      <c r="B61" s="33">
        <v>0</v>
      </c>
      <c r="C61" s="33">
        <v>0</v>
      </c>
      <c r="D61" s="54">
        <v>0</v>
      </c>
      <c r="E61" s="33">
        <v>0</v>
      </c>
    </row>
    <row r="62" spans="1:5" ht="12.75">
      <c r="A62" s="49" t="s">
        <v>63</v>
      </c>
      <c r="B62" s="55">
        <f>SUM(B63:B64)</f>
        <v>68499</v>
      </c>
      <c r="C62" s="55">
        <f>SUM(C63:C64)</f>
        <v>86302</v>
      </c>
      <c r="D62" s="55">
        <f>SUM(D63:D64)</f>
        <v>179400</v>
      </c>
      <c r="E62" s="55">
        <f>SUM(E63:E64)</f>
        <v>189459</v>
      </c>
    </row>
    <row r="63" spans="1:5" ht="12.75">
      <c r="A63" s="29" t="s">
        <v>64</v>
      </c>
      <c r="B63" s="33">
        <v>22500</v>
      </c>
      <c r="C63" s="33">
        <v>30962</v>
      </c>
      <c r="D63" s="54">
        <v>36686</v>
      </c>
      <c r="E63" s="33">
        <v>91740</v>
      </c>
    </row>
    <row r="64" spans="1:5" ht="12.75">
      <c r="A64" s="29" t="s">
        <v>65</v>
      </c>
      <c r="B64" s="60">
        <v>45999</v>
      </c>
      <c r="C64" s="60">
        <v>55340</v>
      </c>
      <c r="D64" s="61">
        <v>142714</v>
      </c>
      <c r="E64" s="60">
        <v>97719</v>
      </c>
    </row>
    <row r="65" spans="1:5" ht="12.75">
      <c r="A65" s="49" t="s">
        <v>66</v>
      </c>
      <c r="B65" s="62">
        <v>8141</v>
      </c>
      <c r="C65" s="62">
        <v>7327</v>
      </c>
      <c r="D65" s="55">
        <v>10180</v>
      </c>
      <c r="E65" s="55">
        <v>8395</v>
      </c>
    </row>
    <row r="66" spans="1:5" ht="12.75">
      <c r="A66" s="49" t="s">
        <v>67</v>
      </c>
      <c r="B66" s="55">
        <f>B50+B59+B62+B65</f>
        <v>318415</v>
      </c>
      <c r="C66" s="55">
        <f>C50+C59+C62+C65</f>
        <v>329752</v>
      </c>
      <c r="D66" s="55">
        <f>D50+D59+D62+D65</f>
        <v>395900</v>
      </c>
      <c r="E66" s="55">
        <f>E50+E59+E62+E65</f>
        <v>401205</v>
      </c>
    </row>
    <row r="67" spans="1:5" ht="12.75">
      <c r="A67" s="56"/>
      <c r="B67" s="63" t="str">
        <f>IF(B66-B47=0,"-","błąd")</f>
        <v>-</v>
      </c>
      <c r="C67" s="63" t="str">
        <f>IF(C66-C47=0,"-","błąd")</f>
        <v>-</v>
      </c>
      <c r="D67" s="63" t="str">
        <f>IF(D66-D47=0,"-","błąd")</f>
        <v>-</v>
      </c>
      <c r="E67" s="63" t="str">
        <f>IF(E66-E47=0,"-","błąd")</f>
        <v>-</v>
      </c>
    </row>
    <row r="68" spans="1:5" ht="12.75">
      <c r="A68" s="64" t="s">
        <v>68</v>
      </c>
      <c r="B68" s="33">
        <f>B50</f>
        <v>241775</v>
      </c>
      <c r="C68" s="65"/>
      <c r="D68" s="66">
        <f>D50</f>
        <v>206320</v>
      </c>
      <c r="E68" s="65"/>
    </row>
    <row r="69" spans="1:5" ht="12.75">
      <c r="A69" s="64" t="s">
        <v>69</v>
      </c>
      <c r="B69" s="67">
        <v>5160000</v>
      </c>
      <c r="C69" s="68"/>
      <c r="D69" s="67">
        <v>5160000</v>
      </c>
      <c r="E69" s="68"/>
    </row>
    <row r="70" spans="1:5" ht="12.75">
      <c r="A70" s="64" t="s">
        <v>70</v>
      </c>
      <c r="B70" s="69">
        <f>B68*1000/B69</f>
        <v>46.85562015503876</v>
      </c>
      <c r="C70" s="65"/>
      <c r="D70" s="69">
        <f>D68*1000/D69</f>
        <v>39.98449612403101</v>
      </c>
      <c r="E70" s="65"/>
    </row>
    <row r="71" spans="1:5" ht="12.75">
      <c r="A71" s="70" t="s">
        <v>71</v>
      </c>
      <c r="B71" s="67">
        <v>5160000</v>
      </c>
      <c r="C71" s="68"/>
      <c r="D71" s="67">
        <v>5160000</v>
      </c>
      <c r="E71" s="68"/>
    </row>
    <row r="72" spans="1:5" ht="12.75">
      <c r="A72" s="70" t="s">
        <v>72</v>
      </c>
      <c r="B72" s="71">
        <f>B70</f>
        <v>46.85562015503876</v>
      </c>
      <c r="C72" s="72"/>
      <c r="D72" s="71">
        <f>D70</f>
        <v>39.98449612403101</v>
      </c>
      <c r="E72" s="72"/>
    </row>
    <row r="73" spans="1:5" ht="12.75">
      <c r="A73" s="73"/>
      <c r="B73" s="74"/>
      <c r="C73" s="75"/>
      <c r="D73" s="74"/>
      <c r="E73" s="75"/>
    </row>
    <row r="74" spans="1:5" ht="52.5">
      <c r="A74" s="76" t="s">
        <v>73</v>
      </c>
      <c r="B74" s="77" t="str">
        <f>B31</f>
        <v>stan na 30.06.2002 koniec kwartału (rok bieżący)              </v>
      </c>
      <c r="C74" s="77" t="str">
        <f>C31</f>
        <v>stan na 31.03.2002 koniec kwartału (rok bieżący)              </v>
      </c>
      <c r="D74" s="77" t="str">
        <f>D31</f>
        <v>stan na 30.06.2001 koniec kwartału (rok poprz.)                         </v>
      </c>
      <c r="E74" s="77" t="str">
        <f>E31</f>
        <v>stan na 31.03.2001 koniec kwartału (rok poprz.)                         </v>
      </c>
    </row>
    <row r="75" spans="1:5" ht="12.75">
      <c r="A75" s="49" t="s">
        <v>74</v>
      </c>
      <c r="B75" s="78"/>
      <c r="C75" s="79"/>
      <c r="D75" s="78"/>
      <c r="E75" s="79"/>
    </row>
    <row r="76" spans="1:5" ht="12.75">
      <c r="A76" s="29" t="s">
        <v>75</v>
      </c>
      <c r="B76" s="178">
        <f>SUM(B77:B80)</f>
        <v>2005</v>
      </c>
      <c r="C76" s="179">
        <v>0</v>
      </c>
      <c r="D76" s="178">
        <v>0</v>
      </c>
      <c r="E76" s="179">
        <v>0</v>
      </c>
    </row>
    <row r="77" spans="1:5" ht="12.75">
      <c r="A77" s="29" t="s">
        <v>76</v>
      </c>
      <c r="B77" s="178"/>
      <c r="C77" s="179"/>
      <c r="D77" s="178"/>
      <c r="E77" s="179"/>
    </row>
    <row r="78" spans="1:5" ht="12.75">
      <c r="A78" s="29" t="s">
        <v>77</v>
      </c>
      <c r="B78" s="178"/>
      <c r="C78" s="179"/>
      <c r="D78" s="178"/>
      <c r="E78" s="179"/>
    </row>
    <row r="79" spans="1:5" ht="12.75">
      <c r="A79" s="29" t="s">
        <v>78</v>
      </c>
      <c r="B79" s="178"/>
      <c r="C79" s="179"/>
      <c r="D79" s="178"/>
      <c r="E79" s="179"/>
    </row>
    <row r="80" spans="1:5" ht="12.75">
      <c r="A80" s="29" t="s">
        <v>79</v>
      </c>
      <c r="B80" s="178">
        <v>2005</v>
      </c>
      <c r="C80" s="179">
        <v>0</v>
      </c>
      <c r="D80" s="178">
        <v>0</v>
      </c>
      <c r="E80" s="179">
        <v>0</v>
      </c>
    </row>
    <row r="81" spans="1:5" ht="12.75">
      <c r="A81" s="29" t="s">
        <v>80</v>
      </c>
      <c r="B81" s="178">
        <v>0</v>
      </c>
      <c r="C81" s="179"/>
      <c r="D81" s="178"/>
      <c r="E81" s="179"/>
    </row>
    <row r="82" spans="1:5" ht="12.75">
      <c r="A82" s="29" t="s">
        <v>81</v>
      </c>
      <c r="B82" s="178"/>
      <c r="C82" s="179"/>
      <c r="D82" s="178"/>
      <c r="E82" s="179"/>
    </row>
    <row r="83" spans="1:5" ht="12.75">
      <c r="A83" s="29" t="s">
        <v>81</v>
      </c>
      <c r="B83" s="178"/>
      <c r="C83" s="179"/>
      <c r="D83" s="178"/>
      <c r="E83" s="179"/>
    </row>
    <row r="84" spans="1:5" ht="12.75">
      <c r="A84" s="29" t="s">
        <v>81</v>
      </c>
      <c r="B84" s="178"/>
      <c r="C84" s="179"/>
      <c r="D84" s="178"/>
      <c r="E84" s="179"/>
    </row>
    <row r="85" spans="1:5" ht="12.75">
      <c r="A85" s="29" t="s">
        <v>81</v>
      </c>
      <c r="B85" s="178"/>
      <c r="C85" s="179"/>
      <c r="D85" s="178"/>
      <c r="E85" s="179"/>
    </row>
    <row r="86" spans="1:5" ht="12.75">
      <c r="A86" s="29" t="s">
        <v>81</v>
      </c>
      <c r="B86" s="178"/>
      <c r="C86" s="179"/>
      <c r="D86" s="178"/>
      <c r="E86" s="179"/>
    </row>
    <row r="87" spans="1:5" ht="12.75">
      <c r="A87" s="49" t="s">
        <v>82</v>
      </c>
      <c r="B87" s="178">
        <f>B76+B81</f>
        <v>2005</v>
      </c>
      <c r="C87" s="179">
        <v>0</v>
      </c>
      <c r="D87" s="178">
        <v>0</v>
      </c>
      <c r="E87" s="179">
        <v>0</v>
      </c>
    </row>
    <row r="88" spans="1:5" ht="12.75">
      <c r="A88" s="56"/>
      <c r="B88" s="80"/>
      <c r="C88" s="81"/>
      <c r="D88" s="82"/>
      <c r="E88" s="81"/>
    </row>
    <row r="89" spans="1:5" ht="63">
      <c r="A89" s="45" t="s">
        <v>83</v>
      </c>
      <c r="B89" s="28" t="s">
        <v>84</v>
      </c>
      <c r="C89" s="28" t="s">
        <v>319</v>
      </c>
      <c r="D89" s="28" t="s">
        <v>85</v>
      </c>
      <c r="E89" s="28" t="s">
        <v>320</v>
      </c>
    </row>
    <row r="90" spans="1:5" ht="12.75">
      <c r="A90" s="49" t="s">
        <v>12</v>
      </c>
      <c r="B90" s="83">
        <v>86724</v>
      </c>
      <c r="C90" s="83">
        <v>435807</v>
      </c>
      <c r="D90" s="83">
        <v>90874</v>
      </c>
      <c r="E90" s="83">
        <v>428725</v>
      </c>
    </row>
    <row r="91" spans="1:5" ht="12.75">
      <c r="A91" s="29" t="s">
        <v>86</v>
      </c>
      <c r="B91" s="32">
        <v>85602</v>
      </c>
      <c r="C91" s="32">
        <v>429591</v>
      </c>
      <c r="D91" s="32">
        <v>89318</v>
      </c>
      <c r="E91" s="32">
        <v>424470</v>
      </c>
    </row>
    <row r="92" spans="1:5" ht="12.75">
      <c r="A92" s="29" t="s">
        <v>87</v>
      </c>
      <c r="B92" s="32">
        <v>1122</v>
      </c>
      <c r="C92" s="32">
        <v>6216</v>
      </c>
      <c r="D92" s="32">
        <v>1556</v>
      </c>
      <c r="E92" s="32">
        <v>4255</v>
      </c>
    </row>
    <row r="93" spans="1:5" ht="12.75">
      <c r="A93" s="49" t="s">
        <v>88</v>
      </c>
      <c r="B93" s="83">
        <v>66839</v>
      </c>
      <c r="C93" s="83">
        <v>333741</v>
      </c>
      <c r="D93" s="83">
        <v>72024</v>
      </c>
      <c r="E93" s="83">
        <v>317631</v>
      </c>
    </row>
    <row r="94" spans="1:5" ht="12.75">
      <c r="A94" s="29" t="s">
        <v>89</v>
      </c>
      <c r="B94" s="32">
        <v>65645</v>
      </c>
      <c r="C94" s="32">
        <v>327443</v>
      </c>
      <c r="D94" s="32">
        <v>70395</v>
      </c>
      <c r="E94" s="32">
        <v>313124</v>
      </c>
    </row>
    <row r="95" spans="1:5" ht="12.75">
      <c r="A95" s="29" t="s">
        <v>90</v>
      </c>
      <c r="B95" s="32">
        <v>1194</v>
      </c>
      <c r="C95" s="32">
        <v>6298</v>
      </c>
      <c r="D95" s="32">
        <v>1629</v>
      </c>
      <c r="E95" s="32">
        <v>4507</v>
      </c>
    </row>
    <row r="96" spans="1:5" ht="12.75">
      <c r="A96" s="49" t="s">
        <v>91</v>
      </c>
      <c r="B96" s="84">
        <v>19885</v>
      </c>
      <c r="C96" s="84">
        <v>102066</v>
      </c>
      <c r="D96" s="84">
        <v>18850</v>
      </c>
      <c r="E96" s="84">
        <v>111094</v>
      </c>
    </row>
    <row r="97" spans="1:5" ht="12.75">
      <c r="A97" s="29" t="s">
        <v>92</v>
      </c>
      <c r="B97" s="32">
        <v>3260</v>
      </c>
      <c r="C97" s="32">
        <v>12842</v>
      </c>
      <c r="D97" s="32">
        <v>2931</v>
      </c>
      <c r="E97" s="32">
        <v>11646</v>
      </c>
    </row>
    <row r="98" spans="1:5" ht="12.75">
      <c r="A98" s="29" t="s">
        <v>93</v>
      </c>
      <c r="B98" s="32">
        <v>6565</v>
      </c>
      <c r="C98" s="32">
        <v>28761</v>
      </c>
      <c r="D98" s="32">
        <v>6684</v>
      </c>
      <c r="E98" s="32">
        <v>27918</v>
      </c>
    </row>
    <row r="99" spans="1:5" ht="12.75">
      <c r="A99" s="49" t="s">
        <v>94</v>
      </c>
      <c r="B99" s="83">
        <v>10060</v>
      </c>
      <c r="C99" s="83">
        <v>60463</v>
      </c>
      <c r="D99" s="83">
        <v>9235</v>
      </c>
      <c r="E99" s="83">
        <v>71530</v>
      </c>
    </row>
    <row r="100" spans="1:5" ht="12.75">
      <c r="A100" s="29" t="s">
        <v>95</v>
      </c>
      <c r="B100" s="32">
        <v>1209</v>
      </c>
      <c r="C100" s="32">
        <v>5155</v>
      </c>
      <c r="D100" s="32">
        <v>1803</v>
      </c>
      <c r="E100" s="32">
        <v>9315</v>
      </c>
    </row>
    <row r="101" spans="1:5" ht="12.75">
      <c r="A101" s="29" t="s">
        <v>96</v>
      </c>
      <c r="B101" s="32">
        <v>1392</v>
      </c>
      <c r="C101" s="32">
        <v>8178</v>
      </c>
      <c r="D101" s="32">
        <v>2731</v>
      </c>
      <c r="E101" s="32">
        <v>13249</v>
      </c>
    </row>
    <row r="102" spans="1:5" ht="12.75">
      <c r="A102" s="49" t="s">
        <v>97</v>
      </c>
      <c r="B102" s="83">
        <v>9877</v>
      </c>
      <c r="C102" s="83">
        <v>57440</v>
      </c>
      <c r="D102" s="83">
        <v>8307</v>
      </c>
      <c r="E102" s="83">
        <v>67596</v>
      </c>
    </row>
    <row r="103" spans="1:5" ht="12.75">
      <c r="A103" s="29" t="s">
        <v>98</v>
      </c>
      <c r="B103" s="32">
        <v>0</v>
      </c>
      <c r="C103" s="32">
        <v>0</v>
      </c>
      <c r="D103" s="32">
        <v>0</v>
      </c>
      <c r="E103" s="32">
        <v>0</v>
      </c>
    </row>
    <row r="104" spans="1:5" ht="12.75">
      <c r="A104" s="29" t="s">
        <v>99</v>
      </c>
      <c r="B104" s="32">
        <v>0</v>
      </c>
      <c r="C104" s="32">
        <v>0</v>
      </c>
      <c r="D104" s="32">
        <v>0</v>
      </c>
      <c r="E104" s="32">
        <v>0</v>
      </c>
    </row>
    <row r="105" spans="1:5" ht="12.75">
      <c r="A105" s="29" t="s">
        <v>100</v>
      </c>
      <c r="B105" s="32">
        <v>1772</v>
      </c>
      <c r="C105" s="32">
        <v>9205</v>
      </c>
      <c r="D105" s="32">
        <v>1496</v>
      </c>
      <c r="E105" s="32">
        <v>7670</v>
      </c>
    </row>
    <row r="106" spans="1:5" ht="12.75">
      <c r="A106" s="29" t="s">
        <v>101</v>
      </c>
      <c r="B106" s="32">
        <v>3146</v>
      </c>
      <c r="C106" s="85">
        <v>20799</v>
      </c>
      <c r="D106" s="85">
        <v>7665</v>
      </c>
      <c r="E106" s="32">
        <v>36620</v>
      </c>
    </row>
    <row r="107" spans="1:5" ht="24">
      <c r="A107" s="49" t="s">
        <v>102</v>
      </c>
      <c r="B107" s="83">
        <v>8503</v>
      </c>
      <c r="C107" s="83">
        <v>45846</v>
      </c>
      <c r="D107" s="83">
        <v>2138</v>
      </c>
      <c r="E107" s="83">
        <v>38646</v>
      </c>
    </row>
    <row r="108" spans="1:5" ht="12.75">
      <c r="A108" s="49" t="s">
        <v>103</v>
      </c>
      <c r="B108" s="83">
        <v>91</v>
      </c>
      <c r="C108" s="83">
        <v>65</v>
      </c>
      <c r="D108" s="83">
        <v>1265</v>
      </c>
      <c r="E108" s="83">
        <v>1215</v>
      </c>
    </row>
    <row r="109" spans="1:5" ht="12.75">
      <c r="A109" s="29" t="s">
        <v>104</v>
      </c>
      <c r="B109" s="32">
        <v>227</v>
      </c>
      <c r="C109" s="32">
        <v>421</v>
      </c>
      <c r="D109" s="32">
        <v>1289</v>
      </c>
      <c r="E109" s="32">
        <v>2122</v>
      </c>
    </row>
    <row r="110" spans="1:5" ht="12.75">
      <c r="A110" s="29" t="s">
        <v>105</v>
      </c>
      <c r="B110" s="32">
        <v>136</v>
      </c>
      <c r="C110" s="32">
        <v>356</v>
      </c>
      <c r="D110" s="32">
        <v>24</v>
      </c>
      <c r="E110" s="32">
        <v>907</v>
      </c>
    </row>
    <row r="111" spans="1:5" ht="12.75">
      <c r="A111" s="49" t="s">
        <v>106</v>
      </c>
      <c r="B111" s="83">
        <v>8594</v>
      </c>
      <c r="C111" s="83">
        <v>45911</v>
      </c>
      <c r="D111" s="83">
        <v>3403</v>
      </c>
      <c r="E111" s="83">
        <v>39861</v>
      </c>
    </row>
    <row r="112" spans="1:5" ht="12.75">
      <c r="A112" s="29" t="s">
        <v>107</v>
      </c>
      <c r="B112" s="32">
        <v>2942</v>
      </c>
      <c r="C112" s="32">
        <v>8732</v>
      </c>
      <c r="D112" s="32">
        <v>434</v>
      </c>
      <c r="E112" s="32">
        <v>10855</v>
      </c>
    </row>
    <row r="113" spans="1:5" ht="24">
      <c r="A113" s="29" t="s">
        <v>108</v>
      </c>
      <c r="B113" s="32">
        <v>0</v>
      </c>
      <c r="C113" s="32">
        <v>0</v>
      </c>
      <c r="D113" s="32">
        <v>0</v>
      </c>
      <c r="E113" s="32">
        <v>0</v>
      </c>
    </row>
    <row r="114" spans="1:5" ht="12.75">
      <c r="A114" s="49" t="s">
        <v>109</v>
      </c>
      <c r="B114" s="83">
        <v>5652</v>
      </c>
      <c r="C114" s="83">
        <v>37179</v>
      </c>
      <c r="D114" s="83">
        <v>2969</v>
      </c>
      <c r="E114" s="83">
        <v>29006</v>
      </c>
    </row>
    <row r="115" spans="1:5" ht="12.75">
      <c r="A115" s="56"/>
      <c r="B115" s="86"/>
      <c r="C115" s="57"/>
      <c r="D115" s="86"/>
      <c r="E115" s="57"/>
    </row>
    <row r="116" spans="1:5" ht="12.75">
      <c r="A116" s="49" t="s">
        <v>110</v>
      </c>
      <c r="B116" s="33">
        <f>C114</f>
        <v>37179</v>
      </c>
      <c r="C116" s="35"/>
      <c r="D116" s="33">
        <f>E114</f>
        <v>29006</v>
      </c>
      <c r="E116" s="35"/>
    </row>
    <row r="117" spans="1:5" ht="12.75">
      <c r="A117" s="49" t="s">
        <v>111</v>
      </c>
      <c r="B117" s="33">
        <v>5160000</v>
      </c>
      <c r="C117" s="35"/>
      <c r="D117" s="33">
        <v>5160000</v>
      </c>
      <c r="E117" s="35"/>
    </row>
    <row r="118" spans="1:5" ht="12.75">
      <c r="A118" s="49" t="s">
        <v>112</v>
      </c>
      <c r="B118" s="87">
        <f>B116*1000/B117</f>
        <v>7.205232558139535</v>
      </c>
      <c r="C118" s="35"/>
      <c r="D118" s="87">
        <f>D116*1000/D117</f>
        <v>5.6213178294573645</v>
      </c>
      <c r="E118" s="35"/>
    </row>
    <row r="119" spans="1:5" ht="12.75">
      <c r="A119" s="88" t="s">
        <v>113</v>
      </c>
      <c r="B119" s="89">
        <v>5160000</v>
      </c>
      <c r="C119" s="35"/>
      <c r="D119" s="89">
        <v>5160000</v>
      </c>
      <c r="E119" s="35"/>
    </row>
    <row r="120" spans="1:5" ht="12.75">
      <c r="A120" s="88" t="s">
        <v>114</v>
      </c>
      <c r="B120" s="87">
        <f>B118</f>
        <v>7.205232558139535</v>
      </c>
      <c r="C120" s="35"/>
      <c r="D120" s="87">
        <f>D118</f>
        <v>5.6213178294573645</v>
      </c>
      <c r="E120" s="35"/>
    </row>
    <row r="121" spans="1:5" ht="12.75">
      <c r="A121" s="56"/>
      <c r="B121" s="80"/>
      <c r="C121" s="82"/>
      <c r="D121" s="80"/>
      <c r="E121" s="82"/>
    </row>
    <row r="122" spans="1:5" ht="63">
      <c r="A122" s="90" t="s">
        <v>115</v>
      </c>
      <c r="B122" s="28" t="str">
        <f>B89</f>
        <v>V kwartał          (rok bieżący)                         okres od 01.04.02                     do 30.06.02                              </v>
      </c>
      <c r="C122" s="28" t="str">
        <f>C89</f>
        <v>5 kwartałów           narastająco          (rok bieżący)                         okres od 01.06.01                    do 30.06.02                              </v>
      </c>
      <c r="D122" s="28" t="str">
        <f>D89</f>
        <v>VI kwartał          (rok poprz.)                         okres od 01.04.01              do 30.06.01                              </v>
      </c>
      <c r="E122" s="28" t="str">
        <f>E89</f>
        <v>4 kwartały            narastająco           (rok poprz.)                         okres od 01.07.00                          do 30.06.01                         </v>
      </c>
    </row>
    <row r="123" spans="1:5" ht="12.75">
      <c r="A123" s="91" t="s">
        <v>116</v>
      </c>
      <c r="B123" s="92">
        <v>228241</v>
      </c>
      <c r="C123" s="93">
        <v>204597</v>
      </c>
      <c r="D123" s="93">
        <v>194693</v>
      </c>
      <c r="E123" s="93">
        <v>177314</v>
      </c>
    </row>
    <row r="124" spans="1:5" ht="12.75">
      <c r="A124" s="94" t="s">
        <v>117</v>
      </c>
      <c r="B124" s="95">
        <v>0</v>
      </c>
      <c r="C124" s="96">
        <v>0</v>
      </c>
      <c r="D124" s="96">
        <v>0</v>
      </c>
      <c r="E124" s="97"/>
    </row>
    <row r="125" spans="1:5" ht="12.75">
      <c r="A125" s="94" t="s">
        <v>118</v>
      </c>
      <c r="B125" s="95">
        <v>0</v>
      </c>
      <c r="C125" s="96">
        <v>0</v>
      </c>
      <c r="D125" s="96">
        <v>0</v>
      </c>
      <c r="E125" s="97"/>
    </row>
    <row r="126" spans="1:5" ht="24">
      <c r="A126" s="91" t="s">
        <v>119</v>
      </c>
      <c r="B126" s="93">
        <v>228241</v>
      </c>
      <c r="C126" s="93">
        <v>204597</v>
      </c>
      <c r="D126" s="93">
        <v>194693</v>
      </c>
      <c r="E126" s="93">
        <v>177314</v>
      </c>
    </row>
    <row r="127" spans="1:5" ht="12.75">
      <c r="A127" s="91" t="s">
        <v>120</v>
      </c>
      <c r="B127" s="93">
        <v>13622</v>
      </c>
      <c r="C127" s="93">
        <v>13622</v>
      </c>
      <c r="D127" s="93">
        <v>13622</v>
      </c>
      <c r="E127" s="93">
        <v>13622</v>
      </c>
    </row>
    <row r="128" spans="1:5" ht="12.75">
      <c r="A128" s="94" t="s">
        <v>121</v>
      </c>
      <c r="B128" s="96">
        <v>0</v>
      </c>
      <c r="C128" s="96">
        <v>0</v>
      </c>
      <c r="D128" s="96">
        <v>0</v>
      </c>
      <c r="E128" s="96">
        <v>0</v>
      </c>
    </row>
    <row r="129" spans="1:5" ht="12.75">
      <c r="A129" s="94" t="s">
        <v>122</v>
      </c>
      <c r="B129" s="96">
        <v>0</v>
      </c>
      <c r="C129" s="96">
        <v>0</v>
      </c>
      <c r="D129" s="96">
        <v>0</v>
      </c>
      <c r="E129" s="96">
        <v>0</v>
      </c>
    </row>
    <row r="130" spans="1:5" ht="12.75">
      <c r="A130" s="94" t="s">
        <v>123</v>
      </c>
      <c r="B130" s="96"/>
      <c r="C130" s="96"/>
      <c r="D130" s="96"/>
      <c r="E130" s="96"/>
    </row>
    <row r="131" spans="1:5" ht="12.75">
      <c r="A131" s="98" t="s">
        <v>124</v>
      </c>
      <c r="B131" s="96"/>
      <c r="C131" s="96"/>
      <c r="D131" s="96"/>
      <c r="E131" s="96"/>
    </row>
    <row r="132" spans="1:5" ht="12.75">
      <c r="A132" s="98" t="s">
        <v>124</v>
      </c>
      <c r="B132" s="96"/>
      <c r="C132" s="96"/>
      <c r="D132" s="96"/>
      <c r="E132" s="96"/>
    </row>
    <row r="133" spans="1:5" ht="12.75">
      <c r="A133" s="98" t="s">
        <v>124</v>
      </c>
      <c r="B133" s="96"/>
      <c r="C133" s="96"/>
      <c r="D133" s="96"/>
      <c r="E133" s="96"/>
    </row>
    <row r="134" spans="1:5" ht="12.75">
      <c r="A134" s="94" t="s">
        <v>125</v>
      </c>
      <c r="B134" s="96">
        <v>0</v>
      </c>
      <c r="C134" s="96">
        <v>0</v>
      </c>
      <c r="D134" s="96">
        <v>0</v>
      </c>
      <c r="E134" s="96">
        <v>0</v>
      </c>
    </row>
    <row r="135" spans="1:5" ht="12.75">
      <c r="A135" s="94" t="s">
        <v>126</v>
      </c>
      <c r="B135" s="99"/>
      <c r="C135" s="96"/>
      <c r="D135" s="96"/>
      <c r="E135" s="97"/>
    </row>
    <row r="136" spans="1:5" ht="12.75">
      <c r="A136" s="98" t="s">
        <v>124</v>
      </c>
      <c r="B136" s="99"/>
      <c r="C136" s="96"/>
      <c r="D136" s="96"/>
      <c r="E136" s="97"/>
    </row>
    <row r="137" spans="1:5" ht="12.75">
      <c r="A137" s="98" t="s">
        <v>124</v>
      </c>
      <c r="B137" s="99"/>
      <c r="C137" s="96"/>
      <c r="D137" s="96"/>
      <c r="E137" s="97"/>
    </row>
    <row r="138" spans="1:5" ht="12.75">
      <c r="A138" s="98" t="s">
        <v>124</v>
      </c>
      <c r="B138" s="99"/>
      <c r="C138" s="96"/>
      <c r="D138" s="96"/>
      <c r="E138" s="97"/>
    </row>
    <row r="139" spans="1:5" ht="12.75">
      <c r="A139" s="91" t="s">
        <v>127</v>
      </c>
      <c r="B139" s="93">
        <v>13622</v>
      </c>
      <c r="C139" s="93">
        <v>13622</v>
      </c>
      <c r="D139" s="93">
        <v>13622</v>
      </c>
      <c r="E139" s="93">
        <v>13622</v>
      </c>
    </row>
    <row r="140" spans="1:5" ht="24">
      <c r="A140" s="91" t="s">
        <v>128</v>
      </c>
      <c r="B140" s="99"/>
      <c r="C140" s="100">
        <v>0</v>
      </c>
      <c r="D140" s="96"/>
      <c r="E140" s="97"/>
    </row>
    <row r="141" spans="1:5" ht="12.75">
      <c r="A141" s="94" t="s">
        <v>129</v>
      </c>
      <c r="B141" s="96">
        <v>0</v>
      </c>
      <c r="C141" s="96">
        <v>0</v>
      </c>
      <c r="D141" s="96">
        <v>0</v>
      </c>
      <c r="E141" s="96">
        <v>0</v>
      </c>
    </row>
    <row r="142" spans="1:5" ht="12.75">
      <c r="A142" s="94" t="s">
        <v>130</v>
      </c>
      <c r="B142" s="96"/>
      <c r="C142" s="96"/>
      <c r="D142" s="96"/>
      <c r="E142" s="96"/>
    </row>
    <row r="143" spans="1:5" ht="12.75">
      <c r="A143" s="94" t="s">
        <v>131</v>
      </c>
      <c r="B143" s="96"/>
      <c r="C143" s="96"/>
      <c r="D143" s="96"/>
      <c r="E143" s="96"/>
    </row>
    <row r="144" spans="1:5" ht="24">
      <c r="A144" s="91" t="s">
        <v>132</v>
      </c>
      <c r="B144" s="100">
        <v>0</v>
      </c>
      <c r="C144" s="100">
        <v>0</v>
      </c>
      <c r="D144" s="100">
        <v>0</v>
      </c>
      <c r="E144" s="100">
        <v>0</v>
      </c>
    </row>
    <row r="145" spans="1:5" ht="12.75">
      <c r="A145" s="91" t="s">
        <v>133</v>
      </c>
      <c r="B145" s="101">
        <v>172783</v>
      </c>
      <c r="C145" s="102">
        <v>172677</v>
      </c>
      <c r="D145" s="103">
        <v>172637</v>
      </c>
      <c r="E145" s="103">
        <v>172616</v>
      </c>
    </row>
    <row r="146" spans="1:5" ht="12.75">
      <c r="A146" s="94" t="s">
        <v>134</v>
      </c>
      <c r="B146" s="96">
        <v>25</v>
      </c>
      <c r="C146" s="96">
        <v>131</v>
      </c>
      <c r="D146" s="96">
        <v>0</v>
      </c>
      <c r="E146" s="96">
        <v>21</v>
      </c>
    </row>
    <row r="147" spans="1:5" ht="12.75">
      <c r="A147" s="94" t="s">
        <v>135</v>
      </c>
      <c r="B147" s="96">
        <v>25</v>
      </c>
      <c r="C147" s="96">
        <v>131</v>
      </c>
      <c r="D147" s="96">
        <v>0</v>
      </c>
      <c r="E147" s="96">
        <v>21</v>
      </c>
    </row>
    <row r="148" spans="1:5" ht="12.75">
      <c r="A148" s="94" t="s">
        <v>136</v>
      </c>
      <c r="B148" s="99"/>
      <c r="C148" s="96"/>
      <c r="D148" s="96"/>
      <c r="E148" s="97"/>
    </row>
    <row r="149" spans="1:5" ht="12.75">
      <c r="A149" s="94" t="s">
        <v>137</v>
      </c>
      <c r="B149" s="99"/>
      <c r="C149" s="96"/>
      <c r="D149" s="96"/>
      <c r="E149" s="97"/>
    </row>
    <row r="150" spans="1:5" ht="24">
      <c r="A150" s="94" t="s">
        <v>138</v>
      </c>
      <c r="B150" s="99"/>
      <c r="C150" s="96"/>
      <c r="D150" s="96"/>
      <c r="E150" s="97"/>
    </row>
    <row r="151" spans="1:5" ht="12.75">
      <c r="A151" s="94" t="s">
        <v>139</v>
      </c>
      <c r="B151" s="104">
        <v>0</v>
      </c>
      <c r="C151" s="96">
        <v>0</v>
      </c>
      <c r="D151" s="96">
        <v>0</v>
      </c>
      <c r="E151" s="97"/>
    </row>
    <row r="152" spans="1:5" ht="12.75">
      <c r="A152" s="94" t="s">
        <v>140</v>
      </c>
      <c r="B152" s="104">
        <v>25</v>
      </c>
      <c r="C152" s="96">
        <v>131</v>
      </c>
      <c r="D152" s="96"/>
      <c r="E152" s="96">
        <v>21</v>
      </c>
    </row>
    <row r="153" spans="1:5" ht="12.75">
      <c r="A153" s="94" t="s">
        <v>124</v>
      </c>
      <c r="B153" s="99"/>
      <c r="C153" s="96"/>
      <c r="D153" s="96"/>
      <c r="E153" s="97"/>
    </row>
    <row r="154" spans="1:5" ht="12.75">
      <c r="A154" s="94" t="s">
        <v>141</v>
      </c>
      <c r="B154" s="96">
        <v>0</v>
      </c>
      <c r="C154" s="96">
        <v>0</v>
      </c>
      <c r="D154" s="96">
        <v>0</v>
      </c>
      <c r="E154" s="96">
        <v>0</v>
      </c>
    </row>
    <row r="155" spans="1:5" ht="12.75">
      <c r="A155" s="94" t="s">
        <v>142</v>
      </c>
      <c r="B155" s="95">
        <v>0</v>
      </c>
      <c r="C155" s="96">
        <v>0</v>
      </c>
      <c r="D155" s="96"/>
      <c r="E155" s="97"/>
    </row>
    <row r="156" spans="1:5" ht="12.75">
      <c r="A156" s="94" t="s">
        <v>124</v>
      </c>
      <c r="B156" s="99"/>
      <c r="C156" s="96"/>
      <c r="D156" s="96"/>
      <c r="E156" s="97"/>
    </row>
    <row r="157" spans="1:5" ht="12.75">
      <c r="A157" s="94" t="s">
        <v>124</v>
      </c>
      <c r="B157" s="99"/>
      <c r="C157" s="96"/>
      <c r="D157" s="96"/>
      <c r="E157" s="97"/>
    </row>
    <row r="158" spans="1:5" ht="12.75">
      <c r="A158" s="94" t="s">
        <v>124</v>
      </c>
      <c r="B158" s="99"/>
      <c r="C158" s="96"/>
      <c r="D158" s="96"/>
      <c r="E158" s="97"/>
    </row>
    <row r="159" spans="1:5" ht="12.75">
      <c r="A159" s="91" t="s">
        <v>143</v>
      </c>
      <c r="B159" s="100">
        <v>172808</v>
      </c>
      <c r="C159" s="100">
        <v>172808</v>
      </c>
      <c r="D159" s="100">
        <v>172637</v>
      </c>
      <c r="E159" s="100">
        <v>172637</v>
      </c>
    </row>
    <row r="160" spans="1:5" ht="24">
      <c r="A160" s="91" t="s">
        <v>144</v>
      </c>
      <c r="B160" s="100">
        <v>21319</v>
      </c>
      <c r="C160" s="100">
        <v>21425</v>
      </c>
      <c r="D160" s="100">
        <v>21464</v>
      </c>
      <c r="E160" s="100">
        <v>21485</v>
      </c>
    </row>
    <row r="161" spans="1:5" ht="12.75">
      <c r="A161" s="94" t="s">
        <v>145</v>
      </c>
      <c r="B161" s="96">
        <v>-25</v>
      </c>
      <c r="C161" s="96">
        <v>-131</v>
      </c>
      <c r="D161" s="96">
        <v>0</v>
      </c>
      <c r="E161" s="96">
        <v>-21</v>
      </c>
    </row>
    <row r="162" spans="1:5" ht="12.75">
      <c r="A162" s="94" t="s">
        <v>135</v>
      </c>
      <c r="B162" s="96">
        <v>0</v>
      </c>
      <c r="C162" s="96">
        <v>0</v>
      </c>
      <c r="D162" s="96">
        <v>0</v>
      </c>
      <c r="E162" s="96">
        <v>0</v>
      </c>
    </row>
    <row r="163" spans="1:5" ht="12.75">
      <c r="A163" s="94" t="s">
        <v>124</v>
      </c>
      <c r="B163" s="99"/>
      <c r="C163" s="96"/>
      <c r="D163" s="96"/>
      <c r="E163" s="97"/>
    </row>
    <row r="164" spans="1:5" ht="12.75">
      <c r="A164" s="94" t="s">
        <v>146</v>
      </c>
      <c r="B164" s="99"/>
      <c r="C164" s="96"/>
      <c r="D164" s="96"/>
      <c r="E164" s="97"/>
    </row>
    <row r="165" spans="1:5" ht="12.75">
      <c r="A165" s="94" t="s">
        <v>124</v>
      </c>
      <c r="B165" s="99"/>
      <c r="C165" s="96"/>
      <c r="D165" s="96"/>
      <c r="E165" s="97"/>
    </row>
    <row r="166" spans="1:5" ht="12.75">
      <c r="A166" s="94" t="s">
        <v>141</v>
      </c>
      <c r="B166" s="96">
        <v>25</v>
      </c>
      <c r="C166" s="96">
        <v>131</v>
      </c>
      <c r="D166" s="96">
        <v>0</v>
      </c>
      <c r="E166" s="96">
        <v>21</v>
      </c>
    </row>
    <row r="167" spans="1:5" ht="12.75">
      <c r="A167" s="94" t="s">
        <v>147</v>
      </c>
      <c r="B167" s="104">
        <v>25</v>
      </c>
      <c r="C167" s="96">
        <v>131</v>
      </c>
      <c r="D167" s="96"/>
      <c r="E167" s="96">
        <v>21</v>
      </c>
    </row>
    <row r="168" spans="1:5" ht="12.75">
      <c r="A168" s="94" t="s">
        <v>124</v>
      </c>
      <c r="B168" s="99"/>
      <c r="C168" s="96"/>
      <c r="D168" s="96"/>
      <c r="E168" s="97"/>
    </row>
    <row r="169" spans="1:5" ht="12.75">
      <c r="A169" s="94" t="s">
        <v>124</v>
      </c>
      <c r="B169" s="99"/>
      <c r="C169" s="96"/>
      <c r="D169" s="96"/>
      <c r="E169" s="97"/>
    </row>
    <row r="170" spans="1:5" ht="12.75">
      <c r="A170" s="94" t="s">
        <v>124</v>
      </c>
      <c r="B170" s="99"/>
      <c r="C170" s="96"/>
      <c r="D170" s="96"/>
      <c r="E170" s="97"/>
    </row>
    <row r="171" spans="1:5" ht="24">
      <c r="A171" s="91" t="s">
        <v>148</v>
      </c>
      <c r="B171" s="100">
        <v>21294</v>
      </c>
      <c r="C171" s="100">
        <v>21294</v>
      </c>
      <c r="D171" s="100">
        <v>21464</v>
      </c>
      <c r="E171" s="100">
        <v>21464</v>
      </c>
    </row>
    <row r="172" spans="1:5" ht="12.75">
      <c r="A172" s="91" t="s">
        <v>149</v>
      </c>
      <c r="B172" s="100">
        <v>0</v>
      </c>
      <c r="C172" s="100">
        <v>0</v>
      </c>
      <c r="D172" s="100">
        <v>0</v>
      </c>
      <c r="E172" s="100">
        <v>0</v>
      </c>
    </row>
    <row r="173" spans="1:5" ht="12.75">
      <c r="A173" s="94" t="s">
        <v>150</v>
      </c>
      <c r="B173" s="96">
        <v>0</v>
      </c>
      <c r="C173" s="96">
        <v>0</v>
      </c>
      <c r="D173" s="96">
        <v>0</v>
      </c>
      <c r="E173" s="96">
        <v>0</v>
      </c>
    </row>
    <row r="174" spans="1:5" ht="12.75">
      <c r="A174" s="94" t="s">
        <v>135</v>
      </c>
      <c r="B174" s="96">
        <v>0</v>
      </c>
      <c r="C174" s="96">
        <v>0</v>
      </c>
      <c r="D174" s="96">
        <v>0</v>
      </c>
      <c r="E174" s="96">
        <v>0</v>
      </c>
    </row>
    <row r="175" spans="1:5" ht="12.75">
      <c r="A175" s="94" t="s">
        <v>124</v>
      </c>
      <c r="B175" s="99"/>
      <c r="C175" s="96"/>
      <c r="D175" s="96"/>
      <c r="E175" s="97"/>
    </row>
    <row r="176" spans="1:5" ht="12.75">
      <c r="A176" s="94" t="s">
        <v>124</v>
      </c>
      <c r="B176" s="99"/>
      <c r="C176" s="96"/>
      <c r="D176" s="96"/>
      <c r="E176" s="97"/>
    </row>
    <row r="177" spans="1:5" ht="12.75">
      <c r="A177" s="94" t="s">
        <v>124</v>
      </c>
      <c r="B177" s="99"/>
      <c r="C177" s="96"/>
      <c r="D177" s="96"/>
      <c r="E177" s="97"/>
    </row>
    <row r="178" spans="1:5" ht="12.75">
      <c r="A178" s="94" t="s">
        <v>141</v>
      </c>
      <c r="B178" s="96">
        <v>0</v>
      </c>
      <c r="C178" s="96">
        <v>0</v>
      </c>
      <c r="D178" s="96">
        <v>0</v>
      </c>
      <c r="E178" s="96">
        <v>0</v>
      </c>
    </row>
    <row r="179" spans="1:5" ht="12.75">
      <c r="A179" s="98" t="s">
        <v>124</v>
      </c>
      <c r="B179" s="99"/>
      <c r="C179" s="96"/>
      <c r="D179" s="96"/>
      <c r="E179" s="97"/>
    </row>
    <row r="180" spans="1:5" ht="12.75">
      <c r="A180" s="98" t="s">
        <v>124</v>
      </c>
      <c r="B180" s="99"/>
      <c r="C180" s="96"/>
      <c r="D180" s="96"/>
      <c r="E180" s="97"/>
    </row>
    <row r="181" spans="1:5" ht="12.75">
      <c r="A181" s="98" t="s">
        <v>124</v>
      </c>
      <c r="B181" s="99"/>
      <c r="C181" s="96"/>
      <c r="D181" s="96"/>
      <c r="E181" s="97"/>
    </row>
    <row r="182" spans="1:5" ht="12.75">
      <c r="A182" s="91" t="s">
        <v>151</v>
      </c>
      <c r="B182" s="100">
        <v>0</v>
      </c>
      <c r="C182" s="100">
        <v>0</v>
      </c>
      <c r="D182" s="100">
        <v>0</v>
      </c>
      <c r="E182" s="100">
        <v>0</v>
      </c>
    </row>
    <row r="183" spans="1:5" ht="24">
      <c r="A183" s="91" t="s">
        <v>152</v>
      </c>
      <c r="B183" s="100">
        <v>0</v>
      </c>
      <c r="C183" s="100">
        <v>0</v>
      </c>
      <c r="D183" s="100">
        <v>0</v>
      </c>
      <c r="E183" s="100">
        <v>0</v>
      </c>
    </row>
    <row r="184" spans="1:5" ht="24">
      <c r="A184" s="91" t="s">
        <v>153</v>
      </c>
      <c r="B184" s="100">
        <v>-3127</v>
      </c>
      <c r="C184" s="100">
        <v>-3127</v>
      </c>
      <c r="D184" s="100">
        <v>-45219</v>
      </c>
      <c r="E184" s="100">
        <v>-45219</v>
      </c>
    </row>
    <row r="185" spans="1:5" ht="24">
      <c r="A185" s="91" t="s">
        <v>154</v>
      </c>
      <c r="B185" s="100"/>
      <c r="C185" s="100">
        <v>42092</v>
      </c>
      <c r="D185" s="100">
        <v>0</v>
      </c>
      <c r="E185" s="100">
        <v>0</v>
      </c>
    </row>
    <row r="186" spans="1:5" ht="12.75">
      <c r="A186" s="94" t="s">
        <v>117</v>
      </c>
      <c r="B186" s="99"/>
      <c r="C186" s="96"/>
      <c r="D186" s="96"/>
      <c r="E186" s="97"/>
    </row>
    <row r="187" spans="1:5" ht="12.75">
      <c r="A187" s="94" t="s">
        <v>118</v>
      </c>
      <c r="B187" s="99"/>
      <c r="C187" s="96"/>
      <c r="D187" s="96"/>
      <c r="E187" s="97"/>
    </row>
    <row r="188" spans="1:5" ht="24">
      <c r="A188" s="91" t="s">
        <v>155</v>
      </c>
      <c r="B188" s="100"/>
      <c r="C188" s="100">
        <v>42092</v>
      </c>
      <c r="D188" s="100">
        <v>14810</v>
      </c>
      <c r="E188" s="100">
        <v>14810</v>
      </c>
    </row>
    <row r="189" spans="1:5" ht="12.75">
      <c r="A189" s="94" t="s">
        <v>135</v>
      </c>
      <c r="B189" s="96">
        <v>31527</v>
      </c>
      <c r="C189" s="96">
        <v>0</v>
      </c>
      <c r="D189" s="96">
        <v>26037</v>
      </c>
      <c r="E189" s="96">
        <v>0</v>
      </c>
    </row>
    <row r="190" spans="1:5" ht="12.75">
      <c r="A190" s="94" t="s">
        <v>156</v>
      </c>
      <c r="B190" s="99"/>
      <c r="C190" s="96"/>
      <c r="D190" s="96"/>
      <c r="E190" s="97"/>
    </row>
    <row r="191" spans="1:5" ht="12.75">
      <c r="A191" s="94" t="s">
        <v>157</v>
      </c>
      <c r="B191" s="104">
        <v>31527</v>
      </c>
      <c r="C191" s="96"/>
      <c r="D191" s="96">
        <v>26037</v>
      </c>
      <c r="E191" s="97"/>
    </row>
    <row r="192" spans="1:5" ht="12.75">
      <c r="A192" s="94" t="s">
        <v>124</v>
      </c>
      <c r="B192" s="99"/>
      <c r="C192" s="96"/>
      <c r="D192" s="96"/>
      <c r="E192" s="97"/>
    </row>
    <row r="193" spans="1:5" ht="12.75">
      <c r="A193" s="94" t="s">
        <v>124</v>
      </c>
      <c r="B193" s="99"/>
      <c r="C193" s="96"/>
      <c r="D193" s="96"/>
      <c r="E193" s="97"/>
    </row>
    <row r="194" spans="1:5" ht="12.75">
      <c r="A194" s="94" t="s">
        <v>141</v>
      </c>
      <c r="B194" s="96">
        <v>0</v>
      </c>
      <c r="C194" s="96">
        <v>42092</v>
      </c>
      <c r="D194" s="96">
        <v>0</v>
      </c>
      <c r="E194" s="96">
        <v>0</v>
      </c>
    </row>
    <row r="195" spans="1:5" ht="12.75">
      <c r="A195" s="94" t="s">
        <v>142</v>
      </c>
      <c r="B195" s="105"/>
      <c r="C195" s="106">
        <v>42092</v>
      </c>
      <c r="D195" s="106"/>
      <c r="E195" s="107"/>
    </row>
    <row r="196" spans="1:5" ht="12.75">
      <c r="A196" s="94" t="s">
        <v>124</v>
      </c>
      <c r="B196" s="99"/>
      <c r="C196" s="96"/>
      <c r="D196" s="96"/>
      <c r="E196" s="97"/>
    </row>
    <row r="197" spans="1:5" ht="12.75">
      <c r="A197" s="94" t="s">
        <v>124</v>
      </c>
      <c r="B197" s="99"/>
      <c r="C197" s="96"/>
      <c r="D197" s="96"/>
      <c r="E197" s="97"/>
    </row>
    <row r="198" spans="1:5" ht="24">
      <c r="A198" s="91" t="s">
        <v>158</v>
      </c>
      <c r="B198" s="100">
        <v>31527</v>
      </c>
      <c r="C198" s="100">
        <v>0</v>
      </c>
      <c r="D198" s="100">
        <v>40847</v>
      </c>
      <c r="E198" s="100">
        <v>14810</v>
      </c>
    </row>
    <row r="199" spans="1:5" ht="12.75">
      <c r="A199" s="91" t="s">
        <v>159</v>
      </c>
      <c r="B199" s="100">
        <v>-3127</v>
      </c>
      <c r="C199" s="100">
        <v>-45219</v>
      </c>
      <c r="D199" s="100">
        <v>-45219</v>
      </c>
      <c r="E199" s="100">
        <v>-45219</v>
      </c>
    </row>
    <row r="200" spans="1:5" ht="12.75">
      <c r="A200" s="94" t="s">
        <v>117</v>
      </c>
      <c r="B200" s="96">
        <v>0</v>
      </c>
      <c r="C200" s="96">
        <v>0</v>
      </c>
      <c r="D200" s="96">
        <v>0</v>
      </c>
      <c r="E200" s="96">
        <v>0</v>
      </c>
    </row>
    <row r="201" spans="1:5" ht="12.75">
      <c r="A201" s="94" t="s">
        <v>160</v>
      </c>
      <c r="B201" s="96">
        <v>0</v>
      </c>
      <c r="C201" s="96">
        <v>0</v>
      </c>
      <c r="D201" s="96">
        <v>0</v>
      </c>
      <c r="E201" s="96">
        <v>0</v>
      </c>
    </row>
    <row r="202" spans="1:5" ht="24">
      <c r="A202" s="91" t="s">
        <v>161</v>
      </c>
      <c r="B202" s="100">
        <v>-3127</v>
      </c>
      <c r="C202" s="100">
        <v>-45219</v>
      </c>
      <c r="D202" s="100">
        <v>-45219</v>
      </c>
      <c r="E202" s="100">
        <v>-45219</v>
      </c>
    </row>
    <row r="203" spans="1:5" ht="12.75">
      <c r="A203" s="94" t="s">
        <v>135</v>
      </c>
      <c r="B203" s="96">
        <v>0</v>
      </c>
      <c r="C203" s="96">
        <v>0</v>
      </c>
      <c r="D203" s="96">
        <v>0</v>
      </c>
      <c r="E203" s="96">
        <v>0</v>
      </c>
    </row>
    <row r="204" spans="1:5" ht="12.75">
      <c r="A204" s="94" t="s">
        <v>162</v>
      </c>
      <c r="B204" s="104"/>
      <c r="C204" s="96"/>
      <c r="D204" s="96"/>
      <c r="E204" s="97"/>
    </row>
    <row r="205" spans="1:5" ht="12.75">
      <c r="A205" s="94" t="s">
        <v>124</v>
      </c>
      <c r="B205" s="99"/>
      <c r="C205" s="96"/>
      <c r="D205" s="96"/>
      <c r="E205" s="97"/>
    </row>
    <row r="206" spans="1:5" ht="12.75">
      <c r="A206" s="94" t="s">
        <v>146</v>
      </c>
      <c r="B206" s="99"/>
      <c r="C206" s="96"/>
      <c r="D206" s="96"/>
      <c r="E206" s="97"/>
    </row>
    <row r="207" spans="1:5" ht="12.75">
      <c r="A207" s="94" t="s">
        <v>124</v>
      </c>
      <c r="B207" s="99"/>
      <c r="C207" s="96"/>
      <c r="D207" s="96"/>
      <c r="E207" s="97"/>
    </row>
    <row r="208" spans="1:5" ht="12.75">
      <c r="A208" s="94" t="s">
        <v>141</v>
      </c>
      <c r="B208" s="96">
        <v>0</v>
      </c>
      <c r="C208" s="96">
        <v>42092</v>
      </c>
      <c r="D208" s="96">
        <v>0</v>
      </c>
      <c r="E208" s="96">
        <v>0</v>
      </c>
    </row>
    <row r="209" spans="1:5" ht="12.75">
      <c r="A209" s="94" t="s">
        <v>142</v>
      </c>
      <c r="B209" s="105"/>
      <c r="C209" s="106">
        <v>42092</v>
      </c>
      <c r="D209" s="106"/>
      <c r="E209" s="107"/>
    </row>
    <row r="210" spans="1:5" ht="12.75">
      <c r="A210" s="94" t="s">
        <v>146</v>
      </c>
      <c r="B210" s="105"/>
      <c r="C210" s="106"/>
      <c r="D210" s="106"/>
      <c r="E210" s="107"/>
    </row>
    <row r="211" spans="1:5" ht="12.75">
      <c r="A211" s="94" t="s">
        <v>124</v>
      </c>
      <c r="B211" s="105"/>
      <c r="C211" s="106"/>
      <c r="D211" s="106"/>
      <c r="E211" s="107"/>
    </row>
    <row r="212" spans="1:5" ht="12.75">
      <c r="A212" s="91" t="s">
        <v>163</v>
      </c>
      <c r="B212" s="100">
        <v>-3127</v>
      </c>
      <c r="C212" s="100">
        <v>-3127</v>
      </c>
      <c r="D212" s="100">
        <v>-45219</v>
      </c>
      <c r="E212" s="100">
        <v>-45219</v>
      </c>
    </row>
    <row r="213" spans="1:5" ht="24">
      <c r="A213" s="91" t="s">
        <v>164</v>
      </c>
      <c r="B213" s="96">
        <v>-3127</v>
      </c>
      <c r="C213" s="96">
        <v>-3127</v>
      </c>
      <c r="D213" s="96">
        <v>-45219</v>
      </c>
      <c r="E213" s="96">
        <v>-45219</v>
      </c>
    </row>
    <row r="214" spans="1:5" ht="12.75">
      <c r="A214" s="91" t="s">
        <v>165</v>
      </c>
      <c r="B214" s="100">
        <v>5652</v>
      </c>
      <c r="C214" s="100">
        <v>37179</v>
      </c>
      <c r="D214" s="100">
        <v>2969</v>
      </c>
      <c r="E214" s="100">
        <v>29006</v>
      </c>
    </row>
    <row r="215" spans="1:5" ht="12.75">
      <c r="A215" s="94" t="s">
        <v>166</v>
      </c>
      <c r="B215" s="96">
        <v>5652</v>
      </c>
      <c r="C215" s="96">
        <v>37179</v>
      </c>
      <c r="D215" s="96">
        <v>2969</v>
      </c>
      <c r="E215" s="96">
        <v>29006</v>
      </c>
    </row>
    <row r="216" spans="1:5" ht="12.75">
      <c r="A216" s="94" t="s">
        <v>167</v>
      </c>
      <c r="B216" s="99"/>
      <c r="C216" s="96"/>
      <c r="D216" s="96"/>
      <c r="E216" s="97"/>
    </row>
    <row r="217" spans="1:5" ht="12.75">
      <c r="A217" s="91" t="s">
        <v>168</v>
      </c>
      <c r="B217" s="100">
        <v>241776</v>
      </c>
      <c r="C217" s="100">
        <v>241776</v>
      </c>
      <c r="D217" s="100">
        <v>206320</v>
      </c>
      <c r="E217" s="100">
        <v>206320</v>
      </c>
    </row>
    <row r="218" spans="1:5" ht="12.75">
      <c r="A218" s="108"/>
      <c r="B218" s="109"/>
      <c r="C218" s="110"/>
      <c r="D218" s="111"/>
      <c r="E218" s="112"/>
    </row>
    <row r="219" spans="1:5" ht="63">
      <c r="A219" s="45" t="s">
        <v>169</v>
      </c>
      <c r="B219" s="28" t="str">
        <f>B122</f>
        <v>V kwartał          (rok bieżący)                         okres od 01.04.02                     do 30.06.02                              </v>
      </c>
      <c r="C219" s="28" t="str">
        <f>C122</f>
        <v>5 kwartałów           narastająco          (rok bieżący)                         okres od 01.06.01                    do 30.06.02                              </v>
      </c>
      <c r="D219" s="28" t="str">
        <f>D122</f>
        <v>VI kwartał          (rok poprz.)                         okres od 01.04.01              do 30.06.01                              </v>
      </c>
      <c r="E219" s="28" t="str">
        <f>E122</f>
        <v>4 kwartały            narastająco           (rok poprz.)                         okres od 01.07.00                          do 30.06.01                         </v>
      </c>
    </row>
    <row r="220" spans="1:5" ht="24" hidden="1">
      <c r="A220" s="113" t="s">
        <v>170</v>
      </c>
      <c r="B220" s="114"/>
      <c r="C220" s="114"/>
      <c r="D220" s="114"/>
      <c r="E220" s="114"/>
    </row>
    <row r="221" spans="1:5" ht="12.75" hidden="1">
      <c r="A221" s="113" t="s">
        <v>171</v>
      </c>
      <c r="B221" s="114"/>
      <c r="C221" s="114"/>
      <c r="D221" s="114"/>
      <c r="E221" s="114"/>
    </row>
    <row r="222" spans="1:5" ht="12.75" hidden="1">
      <c r="A222" s="115" t="s">
        <v>172</v>
      </c>
      <c r="B222" s="114"/>
      <c r="C222" s="114"/>
      <c r="D222" s="114"/>
      <c r="E222" s="114"/>
    </row>
    <row r="223" spans="1:5" ht="12.75" hidden="1">
      <c r="A223" s="115" t="s">
        <v>173</v>
      </c>
      <c r="B223" s="114"/>
      <c r="C223" s="114"/>
      <c r="D223" s="114"/>
      <c r="E223" s="114"/>
    </row>
    <row r="224" spans="1:5" ht="12.75" hidden="1">
      <c r="A224" s="115" t="s">
        <v>174</v>
      </c>
      <c r="B224" s="114"/>
      <c r="C224" s="114"/>
      <c r="D224" s="114"/>
      <c r="E224" s="114"/>
    </row>
    <row r="225" spans="1:5" ht="12.75" hidden="1">
      <c r="A225" s="115" t="s">
        <v>175</v>
      </c>
      <c r="B225" s="114"/>
      <c r="C225" s="114"/>
      <c r="D225" s="114"/>
      <c r="E225" s="114"/>
    </row>
    <row r="226" spans="1:5" ht="12.75" hidden="1">
      <c r="A226" s="115" t="s">
        <v>176</v>
      </c>
      <c r="B226" s="114"/>
      <c r="C226" s="114"/>
      <c r="D226" s="114"/>
      <c r="E226" s="114"/>
    </row>
    <row r="227" spans="1:5" ht="12.75" hidden="1">
      <c r="A227" s="113" t="s">
        <v>177</v>
      </c>
      <c r="B227" s="114"/>
      <c r="C227" s="114"/>
      <c r="D227" s="114"/>
      <c r="E227" s="114"/>
    </row>
    <row r="228" spans="1:5" ht="12.75" hidden="1">
      <c r="A228" s="115" t="s">
        <v>178</v>
      </c>
      <c r="B228" s="114"/>
      <c r="C228" s="114"/>
      <c r="D228" s="114"/>
      <c r="E228" s="114"/>
    </row>
    <row r="229" spans="1:5" ht="12.75" hidden="1">
      <c r="A229" s="115" t="s">
        <v>179</v>
      </c>
      <c r="B229" s="114"/>
      <c r="C229" s="114"/>
      <c r="D229" s="114"/>
      <c r="E229" s="114"/>
    </row>
    <row r="230" spans="1:5" ht="12.75" hidden="1">
      <c r="A230" s="115" t="s">
        <v>180</v>
      </c>
      <c r="B230" s="114"/>
      <c r="C230" s="114"/>
      <c r="D230" s="114"/>
      <c r="E230" s="114"/>
    </row>
    <row r="231" spans="1:5" ht="12.75" hidden="1">
      <c r="A231" s="115" t="s">
        <v>181</v>
      </c>
      <c r="B231" s="114"/>
      <c r="C231" s="114"/>
      <c r="D231" s="114"/>
      <c r="E231" s="114"/>
    </row>
    <row r="232" spans="1:5" ht="12.75" hidden="1">
      <c r="A232" s="115" t="s">
        <v>182</v>
      </c>
      <c r="B232" s="114"/>
      <c r="C232" s="114"/>
      <c r="D232" s="114"/>
      <c r="E232" s="114"/>
    </row>
    <row r="233" spans="1:5" ht="12.75" hidden="1">
      <c r="A233" s="115" t="s">
        <v>183</v>
      </c>
      <c r="B233" s="114"/>
      <c r="C233" s="114"/>
      <c r="D233" s="114"/>
      <c r="E233" s="114"/>
    </row>
    <row r="234" spans="1:5" ht="12.75" hidden="1">
      <c r="A234" s="115" t="s">
        <v>184</v>
      </c>
      <c r="B234" s="114"/>
      <c r="C234" s="114"/>
      <c r="D234" s="114"/>
      <c r="E234" s="114"/>
    </row>
    <row r="235" spans="1:5" ht="12.75" hidden="1">
      <c r="A235" s="115" t="s">
        <v>185</v>
      </c>
      <c r="B235" s="114"/>
      <c r="C235" s="114"/>
      <c r="D235" s="114"/>
      <c r="E235" s="114"/>
    </row>
    <row r="236" spans="1:5" ht="12.75" hidden="1">
      <c r="A236" s="115" t="s">
        <v>186</v>
      </c>
      <c r="B236" s="114"/>
      <c r="C236" s="114"/>
      <c r="D236" s="114"/>
      <c r="E236" s="114"/>
    </row>
    <row r="237" spans="1:5" ht="12.75" hidden="1">
      <c r="A237" s="115" t="s">
        <v>187</v>
      </c>
      <c r="B237" s="78"/>
      <c r="C237" s="116"/>
      <c r="D237" s="78"/>
      <c r="E237" s="116"/>
    </row>
    <row r="238" spans="1:5" ht="24">
      <c r="A238" s="49" t="s">
        <v>188</v>
      </c>
      <c r="B238" s="117">
        <v>25047</v>
      </c>
      <c r="C238" s="117">
        <v>121662</v>
      </c>
      <c r="D238" s="117">
        <v>22710</v>
      </c>
      <c r="E238" s="117">
        <v>86328</v>
      </c>
    </row>
    <row r="239" spans="1:5" ht="12.75">
      <c r="A239" s="49" t="s">
        <v>189</v>
      </c>
      <c r="B239" s="117">
        <v>5652</v>
      </c>
      <c r="C239" s="117">
        <v>37179</v>
      </c>
      <c r="D239" s="117">
        <v>2969</v>
      </c>
      <c r="E239" s="117">
        <v>29006</v>
      </c>
    </row>
    <row r="240" spans="1:5" ht="12.75">
      <c r="A240" s="49" t="s">
        <v>190</v>
      </c>
      <c r="B240" s="117">
        <v>19395</v>
      </c>
      <c r="C240" s="117">
        <v>84483</v>
      </c>
      <c r="D240" s="117">
        <v>19741</v>
      </c>
      <c r="E240" s="117">
        <v>57322</v>
      </c>
    </row>
    <row r="241" spans="1:5" ht="12.75">
      <c r="A241" s="29" t="s">
        <v>191</v>
      </c>
      <c r="B241" s="118">
        <v>11140</v>
      </c>
      <c r="C241" s="119">
        <v>48000</v>
      </c>
      <c r="D241" s="118">
        <v>11588</v>
      </c>
      <c r="E241" s="119">
        <v>44266</v>
      </c>
    </row>
    <row r="242" spans="1:5" ht="12.75">
      <c r="A242" s="29" t="s">
        <v>192</v>
      </c>
      <c r="B242" s="118">
        <v>0</v>
      </c>
      <c r="C242" s="119">
        <v>-484</v>
      </c>
      <c r="D242" s="118">
        <v>2002</v>
      </c>
      <c r="E242" s="119">
        <v>1214</v>
      </c>
    </row>
    <row r="243" spans="1:5" ht="12.75">
      <c r="A243" s="29" t="s">
        <v>193</v>
      </c>
      <c r="B243" s="118">
        <v>850</v>
      </c>
      <c r="C243" s="119">
        <v>8238</v>
      </c>
      <c r="D243" s="118">
        <v>3450</v>
      </c>
      <c r="E243" s="119">
        <v>19361</v>
      </c>
    </row>
    <row r="244" spans="1:5" ht="12.75">
      <c r="A244" s="29" t="s">
        <v>194</v>
      </c>
      <c r="B244" s="118">
        <v>-2</v>
      </c>
      <c r="C244" s="119">
        <v>-2</v>
      </c>
      <c r="D244" s="118">
        <v>-28</v>
      </c>
      <c r="E244" s="119">
        <v>-451</v>
      </c>
    </row>
    <row r="245" spans="1:5" ht="12.75">
      <c r="A245" s="29" t="s">
        <v>195</v>
      </c>
      <c r="B245" s="85">
        <v>0</v>
      </c>
      <c r="C245" s="119">
        <v>314</v>
      </c>
      <c r="D245" s="85">
        <v>-979</v>
      </c>
      <c r="E245" s="119">
        <v>2517</v>
      </c>
    </row>
    <row r="246" spans="1:5" ht="12.75">
      <c r="A246" s="29" t="s">
        <v>196</v>
      </c>
      <c r="B246" s="118">
        <v>2942</v>
      </c>
      <c r="C246" s="119">
        <v>8732</v>
      </c>
      <c r="D246" s="118">
        <v>-572</v>
      </c>
      <c r="E246" s="119">
        <v>11783</v>
      </c>
    </row>
    <row r="247" spans="1:5" ht="12.75">
      <c r="A247" s="29" t="s">
        <v>197</v>
      </c>
      <c r="B247" s="118">
        <v>-2325</v>
      </c>
      <c r="C247" s="119">
        <v>-7409</v>
      </c>
      <c r="D247" s="118">
        <v>0</v>
      </c>
      <c r="E247" s="119">
        <v>-14928</v>
      </c>
    </row>
    <row r="248" spans="1:5" ht="12.75">
      <c r="A248" s="29" t="s">
        <v>198</v>
      </c>
      <c r="B248" s="118">
        <v>-3099</v>
      </c>
      <c r="C248" s="119">
        <v>6979</v>
      </c>
      <c r="D248" s="118">
        <v>-2845</v>
      </c>
      <c r="E248" s="119">
        <v>-412</v>
      </c>
    </row>
    <row r="249" spans="1:5" ht="12.75">
      <c r="A249" s="29" t="s">
        <v>199</v>
      </c>
      <c r="B249" s="118">
        <v>7368</v>
      </c>
      <c r="C249" s="119">
        <v>26138</v>
      </c>
      <c r="D249" s="118">
        <v>1926</v>
      </c>
      <c r="E249" s="119">
        <v>-16947</v>
      </c>
    </row>
    <row r="250" spans="1:5" ht="24">
      <c r="A250" s="29" t="s">
        <v>200</v>
      </c>
      <c r="B250" s="118">
        <v>1449</v>
      </c>
      <c r="C250" s="119">
        <v>-4393</v>
      </c>
      <c r="D250" s="118">
        <v>2019</v>
      </c>
      <c r="E250" s="119">
        <v>11020</v>
      </c>
    </row>
    <row r="251" spans="1:5" ht="12.75">
      <c r="A251" s="29" t="s">
        <v>201</v>
      </c>
      <c r="B251" s="118">
        <v>1069</v>
      </c>
      <c r="C251" s="119">
        <v>-1547</v>
      </c>
      <c r="D251" s="118">
        <v>3270</v>
      </c>
      <c r="E251" s="119">
        <v>655</v>
      </c>
    </row>
    <row r="252" spans="1:5" ht="12.75">
      <c r="A252" s="29" t="s">
        <v>202</v>
      </c>
      <c r="B252" s="118">
        <v>1</v>
      </c>
      <c r="C252" s="119">
        <v>-82</v>
      </c>
      <c r="D252" s="118">
        <v>-90</v>
      </c>
      <c r="E252" s="119">
        <v>-756</v>
      </c>
    </row>
    <row r="253" spans="1:5" ht="12.75">
      <c r="A253" s="29" t="s">
        <v>203</v>
      </c>
      <c r="B253" s="118">
        <v>2</v>
      </c>
      <c r="C253" s="119">
        <v>-1</v>
      </c>
      <c r="D253" s="118">
        <v>0</v>
      </c>
      <c r="E253" s="119">
        <v>0</v>
      </c>
    </row>
    <row r="254" spans="1:5" ht="12.75">
      <c r="A254" s="49" t="s">
        <v>204</v>
      </c>
      <c r="B254" s="117">
        <v>-1560</v>
      </c>
      <c r="C254" s="117">
        <v>-12188</v>
      </c>
      <c r="D254" s="117">
        <v>52</v>
      </c>
      <c r="E254" s="117">
        <v>-2586</v>
      </c>
    </row>
    <row r="255" spans="1:5" ht="12.75">
      <c r="A255" s="49" t="s">
        <v>205</v>
      </c>
      <c r="B255" s="117">
        <v>12</v>
      </c>
      <c r="C255" s="117">
        <v>105</v>
      </c>
      <c r="D255" s="117">
        <v>481</v>
      </c>
      <c r="E255" s="117">
        <v>586</v>
      </c>
    </row>
    <row r="256" spans="1:5" ht="12.75">
      <c r="A256" s="29" t="s">
        <v>206</v>
      </c>
      <c r="B256" s="118">
        <v>0</v>
      </c>
      <c r="C256" s="119">
        <v>0</v>
      </c>
      <c r="D256" s="118">
        <v>0</v>
      </c>
      <c r="E256" s="119">
        <v>0</v>
      </c>
    </row>
    <row r="257" spans="1:5" ht="12.75">
      <c r="A257" s="29" t="s">
        <v>207</v>
      </c>
      <c r="B257" s="118">
        <v>2</v>
      </c>
      <c r="C257" s="119">
        <v>22</v>
      </c>
      <c r="D257" s="118">
        <v>49</v>
      </c>
      <c r="E257" s="119">
        <v>154</v>
      </c>
    </row>
    <row r="258" spans="1:5" ht="12.75">
      <c r="A258" s="29" t="s">
        <v>208</v>
      </c>
      <c r="B258" s="118">
        <v>0</v>
      </c>
      <c r="C258" s="119">
        <v>73</v>
      </c>
      <c r="D258" s="118">
        <v>0</v>
      </c>
      <c r="E258" s="119">
        <v>0</v>
      </c>
    </row>
    <row r="259" spans="1:5" ht="12.75">
      <c r="A259" s="29" t="s">
        <v>209</v>
      </c>
      <c r="B259" s="118">
        <v>0</v>
      </c>
      <c r="C259" s="119">
        <v>0</v>
      </c>
      <c r="D259" s="118">
        <v>0</v>
      </c>
      <c r="E259" s="119">
        <v>0</v>
      </c>
    </row>
    <row r="260" spans="1:5" ht="12.75">
      <c r="A260" s="29" t="s">
        <v>210</v>
      </c>
      <c r="B260" s="118">
        <v>0</v>
      </c>
      <c r="C260" s="119">
        <v>0</v>
      </c>
      <c r="D260" s="118">
        <v>0</v>
      </c>
      <c r="E260" s="119">
        <v>0</v>
      </c>
    </row>
    <row r="261" spans="1:5" ht="12.75">
      <c r="A261" s="29" t="s">
        <v>211</v>
      </c>
      <c r="B261" s="85">
        <v>0</v>
      </c>
      <c r="C261" s="119">
        <v>0</v>
      </c>
      <c r="D261" s="85">
        <v>0</v>
      </c>
      <c r="E261" s="119">
        <v>0</v>
      </c>
    </row>
    <row r="262" spans="1:5" ht="12.75">
      <c r="A262" s="29" t="s">
        <v>212</v>
      </c>
      <c r="B262" s="118">
        <v>0</v>
      </c>
      <c r="C262" s="119">
        <v>0</v>
      </c>
      <c r="D262" s="118">
        <v>0</v>
      </c>
      <c r="E262" s="119">
        <v>0</v>
      </c>
    </row>
    <row r="263" spans="1:5" ht="12.75">
      <c r="A263" s="29" t="s">
        <v>213</v>
      </c>
      <c r="B263" s="118">
        <v>0</v>
      </c>
      <c r="C263" s="119">
        <v>0</v>
      </c>
      <c r="D263" s="118">
        <v>0</v>
      </c>
      <c r="E263" s="119">
        <v>0</v>
      </c>
    </row>
    <row r="264" spans="1:5" ht="12.75">
      <c r="A264" s="29" t="s">
        <v>214</v>
      </c>
      <c r="B264" s="118">
        <v>0</v>
      </c>
      <c r="C264" s="119">
        <v>0</v>
      </c>
      <c r="D264" s="118">
        <v>0</v>
      </c>
      <c r="E264" s="119">
        <v>0</v>
      </c>
    </row>
    <row r="265" spans="1:5" ht="12.75">
      <c r="A265" s="29" t="s">
        <v>215</v>
      </c>
      <c r="B265" s="118">
        <v>0</v>
      </c>
      <c r="C265" s="119">
        <v>0</v>
      </c>
      <c r="D265" s="118">
        <v>0</v>
      </c>
      <c r="E265" s="119">
        <v>0</v>
      </c>
    </row>
    <row r="266" spans="1:5" ht="12.75">
      <c r="A266" s="29" t="s">
        <v>216</v>
      </c>
      <c r="B266" s="118">
        <v>10</v>
      </c>
      <c r="C266" s="119">
        <v>10</v>
      </c>
      <c r="D266" s="118">
        <v>432</v>
      </c>
      <c r="E266" s="119">
        <v>432</v>
      </c>
    </row>
    <row r="267" spans="1:5" ht="12.75">
      <c r="A267" s="49" t="s">
        <v>217</v>
      </c>
      <c r="B267" s="117">
        <v>-1572</v>
      </c>
      <c r="C267" s="117">
        <v>-12293</v>
      </c>
      <c r="D267" s="117">
        <v>-429</v>
      </c>
      <c r="E267" s="117">
        <v>-3172</v>
      </c>
    </row>
    <row r="268" spans="1:5" ht="12.75">
      <c r="A268" s="29" t="s">
        <v>218</v>
      </c>
      <c r="B268" s="118">
        <v>-64</v>
      </c>
      <c r="C268" s="119">
        <v>-129</v>
      </c>
      <c r="D268" s="118">
        <v>-6</v>
      </c>
      <c r="E268" s="119">
        <v>-50</v>
      </c>
    </row>
    <row r="269" spans="1:5" ht="12.75">
      <c r="A269" s="29" t="s">
        <v>219</v>
      </c>
      <c r="B269" s="118">
        <v>-1508</v>
      </c>
      <c r="C269" s="119">
        <v>-10469</v>
      </c>
      <c r="D269" s="118">
        <v>-423</v>
      </c>
      <c r="E269" s="119">
        <v>-1922</v>
      </c>
    </row>
    <row r="270" spans="1:5" ht="12.75">
      <c r="A270" s="29" t="s">
        <v>220</v>
      </c>
      <c r="B270" s="118">
        <v>0</v>
      </c>
      <c r="C270" s="119">
        <v>0</v>
      </c>
      <c r="D270" s="118">
        <v>0</v>
      </c>
      <c r="E270" s="119">
        <v>0</v>
      </c>
    </row>
    <row r="271" spans="1:5" ht="12.75">
      <c r="A271" s="29" t="s">
        <v>221</v>
      </c>
      <c r="B271" s="85">
        <v>0</v>
      </c>
      <c r="C271" s="119">
        <v>0</v>
      </c>
      <c r="D271" s="85">
        <v>0</v>
      </c>
      <c r="E271" s="119">
        <v>0</v>
      </c>
    </row>
    <row r="272" spans="1:5" ht="12.75">
      <c r="A272" s="29" t="s">
        <v>222</v>
      </c>
      <c r="B272" s="118">
        <v>0</v>
      </c>
      <c r="C272" s="119">
        <v>0</v>
      </c>
      <c r="D272" s="118">
        <v>0</v>
      </c>
      <c r="E272" s="119">
        <v>0</v>
      </c>
    </row>
    <row r="273" spans="1:5" ht="12.75">
      <c r="A273" s="29" t="s">
        <v>223</v>
      </c>
      <c r="B273" s="118">
        <v>0</v>
      </c>
      <c r="C273" s="119">
        <v>0</v>
      </c>
      <c r="D273" s="118">
        <v>0</v>
      </c>
      <c r="E273" s="119">
        <v>0</v>
      </c>
    </row>
    <row r="274" spans="1:5" ht="12.75">
      <c r="A274" s="29" t="s">
        <v>224</v>
      </c>
      <c r="B274" s="118">
        <v>0</v>
      </c>
      <c r="C274" s="119">
        <v>0</v>
      </c>
      <c r="D274" s="118">
        <v>0</v>
      </c>
      <c r="E274" s="119">
        <v>0</v>
      </c>
    </row>
    <row r="275" spans="1:5" ht="12.75">
      <c r="A275" s="29" t="s">
        <v>225</v>
      </c>
      <c r="B275" s="118">
        <v>0</v>
      </c>
      <c r="C275" s="119">
        <v>0</v>
      </c>
      <c r="D275" s="118">
        <v>0</v>
      </c>
      <c r="E275" s="119">
        <v>0</v>
      </c>
    </row>
    <row r="276" spans="1:5" ht="12.75">
      <c r="A276" s="29" t="s">
        <v>226</v>
      </c>
      <c r="B276" s="118">
        <v>0</v>
      </c>
      <c r="C276" s="119">
        <v>0</v>
      </c>
      <c r="D276" s="118">
        <v>0</v>
      </c>
      <c r="E276" s="119">
        <v>0</v>
      </c>
    </row>
    <row r="277" spans="1:5" ht="12.75">
      <c r="A277" s="29" t="s">
        <v>227</v>
      </c>
      <c r="B277" s="118">
        <v>0</v>
      </c>
      <c r="C277" s="119">
        <v>-1695</v>
      </c>
      <c r="D277" s="118">
        <v>0</v>
      </c>
      <c r="E277" s="119">
        <v>-1200</v>
      </c>
    </row>
    <row r="278" spans="1:5" ht="12.75">
      <c r="A278" s="49" t="s">
        <v>228</v>
      </c>
      <c r="B278" s="117">
        <v>-20841</v>
      </c>
      <c r="C278" s="117">
        <v>-116518</v>
      </c>
      <c r="D278" s="117">
        <v>-21056</v>
      </c>
      <c r="E278" s="117">
        <v>-85627</v>
      </c>
    </row>
    <row r="279" spans="1:5" ht="12.75">
      <c r="A279" s="49" t="s">
        <v>229</v>
      </c>
      <c r="B279" s="117">
        <v>159</v>
      </c>
      <c r="C279" s="117">
        <v>31899</v>
      </c>
      <c r="D279" s="117">
        <v>46648</v>
      </c>
      <c r="E279" s="117">
        <v>79716</v>
      </c>
    </row>
    <row r="280" spans="1:5" ht="12.75">
      <c r="A280" s="29" t="s">
        <v>230</v>
      </c>
      <c r="B280" s="118">
        <v>0</v>
      </c>
      <c r="C280" s="119">
        <v>10000</v>
      </c>
      <c r="D280" s="118">
        <v>0</v>
      </c>
      <c r="E280" s="119">
        <v>7872</v>
      </c>
    </row>
    <row r="281" spans="1:5" ht="24">
      <c r="A281" s="29" t="s">
        <v>231</v>
      </c>
      <c r="B281" s="118">
        <v>0</v>
      </c>
      <c r="C281" s="119">
        <v>0</v>
      </c>
      <c r="D281" s="118">
        <v>0</v>
      </c>
      <c r="E281" s="119">
        <v>0</v>
      </c>
    </row>
    <row r="282" spans="1:5" ht="12.75">
      <c r="A282" s="29" t="s">
        <v>232</v>
      </c>
      <c r="B282" s="118">
        <v>0</v>
      </c>
      <c r="C282" s="119">
        <v>21263</v>
      </c>
      <c r="D282" s="118">
        <v>46648</v>
      </c>
      <c r="E282" s="119">
        <v>67309</v>
      </c>
    </row>
    <row r="283" spans="1:5" ht="24">
      <c r="A283" s="29" t="s">
        <v>233</v>
      </c>
      <c r="B283" s="118">
        <v>0</v>
      </c>
      <c r="C283" s="119">
        <v>0</v>
      </c>
      <c r="D283" s="118">
        <v>0</v>
      </c>
      <c r="E283" s="119">
        <v>0</v>
      </c>
    </row>
    <row r="284" spans="1:5" ht="12.75">
      <c r="A284" s="29" t="s">
        <v>234</v>
      </c>
      <c r="B284" s="85">
        <v>0</v>
      </c>
      <c r="C284" s="119">
        <v>0</v>
      </c>
      <c r="D284" s="85">
        <v>0</v>
      </c>
      <c r="E284" s="119">
        <v>0</v>
      </c>
    </row>
    <row r="285" spans="1:5" ht="12.75">
      <c r="A285" s="29" t="s">
        <v>235</v>
      </c>
      <c r="B285" s="118">
        <v>0</v>
      </c>
      <c r="C285" s="119">
        <v>0</v>
      </c>
      <c r="D285" s="118">
        <v>0</v>
      </c>
      <c r="E285" s="119">
        <v>0</v>
      </c>
    </row>
    <row r="286" spans="1:5" ht="12.75">
      <c r="A286" s="29" t="s">
        <v>236</v>
      </c>
      <c r="B286" s="118">
        <v>159</v>
      </c>
      <c r="C286" s="119">
        <v>636</v>
      </c>
      <c r="D286" s="118">
        <v>0</v>
      </c>
      <c r="E286" s="119">
        <v>4535</v>
      </c>
    </row>
    <row r="287" spans="1:5" ht="12.75">
      <c r="A287" s="49" t="s">
        <v>237</v>
      </c>
      <c r="B287" s="117">
        <v>-21000</v>
      </c>
      <c r="C287" s="117">
        <v>-148417</v>
      </c>
      <c r="D287" s="117">
        <v>-67704</v>
      </c>
      <c r="E287" s="117">
        <v>-165343</v>
      </c>
    </row>
    <row r="288" spans="1:5" ht="12.75">
      <c r="A288" s="29" t="s">
        <v>238</v>
      </c>
      <c r="B288" s="118">
        <v>-8363</v>
      </c>
      <c r="C288" s="119">
        <v>-77450</v>
      </c>
      <c r="D288" s="118">
        <v>-54019</v>
      </c>
      <c r="E288" s="119">
        <v>-127591</v>
      </c>
    </row>
    <row r="289" spans="1:5" ht="24">
      <c r="A289" s="29" t="s">
        <v>239</v>
      </c>
      <c r="B289" s="118">
        <v>0</v>
      </c>
      <c r="C289" s="119">
        <v>0</v>
      </c>
      <c r="D289" s="118">
        <v>0</v>
      </c>
      <c r="E289" s="119">
        <v>0</v>
      </c>
    </row>
    <row r="290" spans="1:5" ht="12.75">
      <c r="A290" s="29" t="s">
        <v>240</v>
      </c>
      <c r="B290" s="118">
        <v>-10223</v>
      </c>
      <c r="C290" s="119">
        <v>-55086</v>
      </c>
      <c r="D290" s="118">
        <v>0</v>
      </c>
      <c r="E290" s="119">
        <v>12684</v>
      </c>
    </row>
    <row r="291" spans="1:5" ht="24">
      <c r="A291" s="29" t="s">
        <v>241</v>
      </c>
      <c r="B291" s="118">
        <v>0</v>
      </c>
      <c r="C291" s="119">
        <v>0</v>
      </c>
      <c r="D291" s="118">
        <v>0</v>
      </c>
      <c r="E291" s="119">
        <v>0</v>
      </c>
    </row>
    <row r="292" spans="1:5" ht="12.75">
      <c r="A292" s="29" t="s">
        <v>242</v>
      </c>
      <c r="B292" s="118">
        <v>0</v>
      </c>
      <c r="C292" s="119">
        <v>0</v>
      </c>
      <c r="D292" s="118">
        <v>0</v>
      </c>
      <c r="E292" s="119">
        <v>0</v>
      </c>
    </row>
    <row r="293" spans="1:5" ht="12.75">
      <c r="A293" s="29" t="s">
        <v>243</v>
      </c>
      <c r="B293" s="118">
        <v>0</v>
      </c>
      <c r="C293" s="119">
        <v>0</v>
      </c>
      <c r="D293" s="118">
        <v>0</v>
      </c>
      <c r="E293" s="119">
        <v>0</v>
      </c>
    </row>
    <row r="294" spans="1:5" ht="12.75">
      <c r="A294" s="29" t="s">
        <v>244</v>
      </c>
      <c r="B294" s="85">
        <v>0</v>
      </c>
      <c r="C294" s="119">
        <v>0</v>
      </c>
      <c r="D294" s="85">
        <v>0</v>
      </c>
      <c r="E294" s="119">
        <v>0</v>
      </c>
    </row>
    <row r="295" spans="1:5" ht="12.75">
      <c r="A295" s="29" t="s">
        <v>245</v>
      </c>
      <c r="B295" s="118">
        <v>0</v>
      </c>
      <c r="C295" s="119">
        <v>0</v>
      </c>
      <c r="D295" s="118">
        <v>0</v>
      </c>
      <c r="E295" s="119">
        <v>0</v>
      </c>
    </row>
    <row r="296" spans="1:5" ht="12.75">
      <c r="A296" s="29" t="s">
        <v>246</v>
      </c>
      <c r="B296" s="118">
        <v>0</v>
      </c>
      <c r="C296" s="119">
        <v>0</v>
      </c>
      <c r="D296" s="118">
        <v>0</v>
      </c>
      <c r="E296" s="119">
        <v>0</v>
      </c>
    </row>
    <row r="297" spans="1:5" ht="12.75">
      <c r="A297" s="29" t="s">
        <v>247</v>
      </c>
      <c r="B297" s="118">
        <v>0</v>
      </c>
      <c r="C297" s="119">
        <v>0</v>
      </c>
      <c r="D297" s="118">
        <v>0</v>
      </c>
      <c r="E297" s="119">
        <v>0</v>
      </c>
    </row>
    <row r="298" spans="1:5" ht="12.75">
      <c r="A298" s="29" t="s">
        <v>248</v>
      </c>
      <c r="B298" s="118">
        <v>-850</v>
      </c>
      <c r="C298" s="119">
        <v>-8238</v>
      </c>
      <c r="D298" s="118">
        <v>-3450</v>
      </c>
      <c r="E298" s="119">
        <v>-19361</v>
      </c>
    </row>
    <row r="299" spans="1:5" ht="12.75">
      <c r="A299" s="29" t="s">
        <v>249</v>
      </c>
      <c r="B299" s="118">
        <v>-1564</v>
      </c>
      <c r="C299" s="119">
        <v>-7643</v>
      </c>
      <c r="D299" s="118">
        <v>-10235</v>
      </c>
      <c r="E299" s="119">
        <v>-31075</v>
      </c>
    </row>
    <row r="300" spans="1:5" ht="12.75">
      <c r="A300" s="49" t="s">
        <v>250</v>
      </c>
      <c r="B300" s="117">
        <v>2646</v>
      </c>
      <c r="C300" s="117">
        <v>-7044</v>
      </c>
      <c r="D300" s="117">
        <v>1706</v>
      </c>
      <c r="E300" s="117">
        <v>-1885</v>
      </c>
    </row>
    <row r="301" spans="1:5" ht="12.75">
      <c r="A301" s="49" t="s">
        <v>251</v>
      </c>
      <c r="B301" s="117">
        <v>2646</v>
      </c>
      <c r="C301" s="120">
        <v>-7044</v>
      </c>
      <c r="D301" s="117">
        <v>1706</v>
      </c>
      <c r="E301" s="120">
        <v>-1885</v>
      </c>
    </row>
    <row r="302" spans="1:5" ht="24">
      <c r="A302" s="29" t="s">
        <v>252</v>
      </c>
      <c r="B302" s="118">
        <v>0</v>
      </c>
      <c r="C302" s="118">
        <v>0</v>
      </c>
      <c r="D302" s="118">
        <v>0</v>
      </c>
      <c r="E302" s="119">
        <v>0</v>
      </c>
    </row>
    <row r="303" spans="1:5" ht="12.75">
      <c r="A303" s="49" t="s">
        <v>253</v>
      </c>
      <c r="B303" s="84">
        <v>1090</v>
      </c>
      <c r="C303" s="121">
        <v>10780</v>
      </c>
      <c r="D303" s="84">
        <v>10036</v>
      </c>
      <c r="E303" s="121">
        <v>13627</v>
      </c>
    </row>
    <row r="304" spans="1:5" ht="12.75">
      <c r="A304" s="49" t="s">
        <v>254</v>
      </c>
      <c r="B304" s="117">
        <v>3736</v>
      </c>
      <c r="C304" s="117">
        <v>3736</v>
      </c>
      <c r="D304" s="117">
        <v>11742</v>
      </c>
      <c r="E304" s="117">
        <v>11742</v>
      </c>
    </row>
    <row r="305" spans="1:5" ht="12.75">
      <c r="A305" s="29" t="s">
        <v>255</v>
      </c>
      <c r="B305" s="118">
        <v>0</v>
      </c>
      <c r="C305" s="119">
        <v>0</v>
      </c>
      <c r="D305" s="118">
        <v>0</v>
      </c>
      <c r="E305" s="119">
        <v>0</v>
      </c>
    </row>
    <row r="306" spans="1:5" ht="12.75">
      <c r="A306" s="56"/>
      <c r="B306" s="80"/>
      <c r="C306" s="82"/>
      <c r="D306" s="80"/>
      <c r="E306" s="82"/>
    </row>
    <row r="307" spans="1:5" ht="12.75">
      <c r="A307" s="56"/>
      <c r="B307" s="80"/>
      <c r="C307" s="82"/>
      <c r="D307" s="80"/>
      <c r="E307" s="82"/>
    </row>
    <row r="308" spans="1:5" ht="12.75">
      <c r="A308" s="56"/>
      <c r="B308" s="122"/>
      <c r="C308" s="122"/>
      <c r="D308" s="122"/>
      <c r="E308" s="122"/>
    </row>
    <row r="309" spans="1:5" ht="12.75">
      <c r="A309" s="123" t="s">
        <v>256</v>
      </c>
      <c r="B309" s="124"/>
      <c r="C309" s="124"/>
      <c r="E309" s="126"/>
    </row>
    <row r="310" spans="1:5" ht="12.75">
      <c r="A310" s="124"/>
      <c r="B310" s="124"/>
      <c r="C310" s="127" t="s">
        <v>257</v>
      </c>
      <c r="E310" s="126"/>
    </row>
    <row r="311" spans="1:5" ht="12.75">
      <c r="A311" s="124"/>
      <c r="B311" s="124"/>
      <c r="C311" s="124"/>
      <c r="E311" s="126"/>
    </row>
    <row r="312" spans="1:5" ht="12.75">
      <c r="A312" s="128" t="s">
        <v>258</v>
      </c>
      <c r="B312" s="124"/>
      <c r="C312" s="129">
        <v>17298</v>
      </c>
      <c r="E312" s="126"/>
    </row>
    <row r="313" spans="1:5" ht="12.75">
      <c r="A313" s="128" t="s">
        <v>315</v>
      </c>
      <c r="B313" s="124"/>
      <c r="C313" s="129">
        <v>697</v>
      </c>
      <c r="E313" s="126"/>
    </row>
    <row r="314" spans="1:5" ht="12.75">
      <c r="A314" s="128" t="s">
        <v>259</v>
      </c>
      <c r="B314" s="124"/>
      <c r="C314" s="129">
        <v>11255</v>
      </c>
      <c r="E314" s="126"/>
    </row>
    <row r="315" spans="1:5" ht="12.75">
      <c r="A315" s="128" t="s">
        <v>260</v>
      </c>
      <c r="B315" s="124"/>
      <c r="C315" s="129">
        <v>8977</v>
      </c>
      <c r="E315" s="126"/>
    </row>
    <row r="316" spans="1:5" ht="12.75">
      <c r="A316" s="128" t="s">
        <v>261</v>
      </c>
      <c r="B316" s="124"/>
      <c r="C316" s="129">
        <v>3958</v>
      </c>
      <c r="E316" s="126"/>
    </row>
    <row r="317" spans="1:5" ht="12.75">
      <c r="A317" s="128" t="s">
        <v>262</v>
      </c>
      <c r="B317" s="124"/>
      <c r="C317" s="129">
        <v>107</v>
      </c>
      <c r="E317" s="126"/>
    </row>
    <row r="318" spans="1:5" ht="12.75">
      <c r="A318" s="128" t="s">
        <v>263</v>
      </c>
      <c r="B318" s="124"/>
      <c r="C318" s="129">
        <v>979</v>
      </c>
      <c r="E318" s="126"/>
    </row>
    <row r="319" spans="1:5" ht="12.75">
      <c r="A319" s="128" t="s">
        <v>264</v>
      </c>
      <c r="B319" s="124"/>
      <c r="C319" s="129">
        <v>695</v>
      </c>
      <c r="E319" s="126"/>
    </row>
    <row r="320" spans="1:5" ht="12.75">
      <c r="A320" s="128" t="s">
        <v>265</v>
      </c>
      <c r="B320" s="124"/>
      <c r="C320" s="129">
        <v>567</v>
      </c>
      <c r="E320" s="126"/>
    </row>
    <row r="321" spans="1:5" ht="12.75">
      <c r="A321" s="128" t="s">
        <v>266</v>
      </c>
      <c r="B321" s="124"/>
      <c r="C321" s="129">
        <v>48</v>
      </c>
      <c r="E321" s="126"/>
    </row>
    <row r="322" spans="1:5" ht="12.75">
      <c r="A322" s="128" t="s">
        <v>267</v>
      </c>
      <c r="B322" s="124"/>
      <c r="C322" s="129">
        <v>128</v>
      </c>
      <c r="E322" s="126"/>
    </row>
    <row r="323" spans="1:5" ht="12.75">
      <c r="A323" s="128" t="s">
        <v>268</v>
      </c>
      <c r="B323" s="124"/>
      <c r="C323" s="129">
        <v>101</v>
      </c>
      <c r="E323" s="126"/>
    </row>
    <row r="324" spans="1:5" ht="12.75">
      <c r="A324" s="128" t="s">
        <v>269</v>
      </c>
      <c r="B324" s="124"/>
      <c r="C324" s="129">
        <v>824</v>
      </c>
      <c r="E324" s="126"/>
    </row>
    <row r="325" spans="1:5" ht="12.75">
      <c r="A325" s="128" t="s">
        <v>270</v>
      </c>
      <c r="B325" s="124"/>
      <c r="C325" s="129">
        <v>474</v>
      </c>
      <c r="E325" s="126"/>
    </row>
    <row r="326" spans="1:5" ht="12.75">
      <c r="A326" s="128" t="s">
        <v>271</v>
      </c>
      <c r="B326" s="124"/>
      <c r="C326" s="129">
        <v>144</v>
      </c>
      <c r="E326" s="126"/>
    </row>
    <row r="327" spans="1:5" ht="12.75">
      <c r="A327" s="128" t="s">
        <v>272</v>
      </c>
      <c r="B327" s="124"/>
      <c r="C327" s="130">
        <v>0</v>
      </c>
      <c r="E327" s="126"/>
    </row>
    <row r="328" spans="1:5" ht="12.75">
      <c r="A328" s="124" t="s">
        <v>273</v>
      </c>
      <c r="B328" s="124"/>
      <c r="C328" s="131">
        <f>SUM(C312:C327)</f>
        <v>46252</v>
      </c>
      <c r="E328" s="126"/>
    </row>
    <row r="329" spans="1:5" ht="12.75">
      <c r="A329" s="124"/>
      <c r="B329" s="124"/>
      <c r="C329" s="124"/>
      <c r="E329" s="126"/>
    </row>
    <row r="330" spans="1:5" ht="12.75">
      <c r="A330" s="124"/>
      <c r="B330" s="124"/>
      <c r="C330" s="124"/>
      <c r="E330" s="126"/>
    </row>
    <row r="331" spans="1:5" ht="12.75">
      <c r="A331" s="128" t="s">
        <v>274</v>
      </c>
      <c r="B331" s="124"/>
      <c r="C331" s="124"/>
      <c r="E331" s="126"/>
    </row>
    <row r="332" spans="1:5" ht="12.75">
      <c r="A332" s="124"/>
      <c r="B332" s="124"/>
      <c r="C332" s="127" t="s">
        <v>257</v>
      </c>
      <c r="E332" s="126"/>
    </row>
    <row r="333" spans="1:5" ht="12.75">
      <c r="A333" s="124"/>
      <c r="B333" s="124"/>
      <c r="C333" s="132"/>
      <c r="E333" s="126"/>
    </row>
    <row r="334" spans="1:5" ht="12.75">
      <c r="A334" s="133" t="s">
        <v>275</v>
      </c>
      <c r="B334" s="124"/>
      <c r="C334" s="134">
        <v>81</v>
      </c>
      <c r="E334" s="126"/>
    </row>
    <row r="335" spans="1:5" ht="12.75">
      <c r="A335" s="133" t="s">
        <v>276</v>
      </c>
      <c r="B335" s="124"/>
      <c r="C335" s="134">
        <v>23</v>
      </c>
      <c r="E335" s="126"/>
    </row>
    <row r="336" spans="1:5" ht="12.75">
      <c r="A336" s="133" t="s">
        <v>277</v>
      </c>
      <c r="B336" s="124"/>
      <c r="C336" s="134">
        <v>1627</v>
      </c>
      <c r="E336" s="126"/>
    </row>
    <row r="337" spans="1:5" ht="12.75">
      <c r="A337" s="133" t="s">
        <v>316</v>
      </c>
      <c r="B337" s="124"/>
      <c r="C337" s="129">
        <v>697</v>
      </c>
      <c r="E337" s="126"/>
    </row>
    <row r="338" spans="1:5" ht="12.75">
      <c r="A338" s="133" t="s">
        <v>278</v>
      </c>
      <c r="B338" s="124"/>
      <c r="C338" s="134">
        <v>20</v>
      </c>
      <c r="E338" s="126"/>
    </row>
    <row r="339" spans="1:5" ht="12.75">
      <c r="A339" s="133" t="s">
        <v>279</v>
      </c>
      <c r="B339" s="124"/>
      <c r="C339" s="134">
        <v>446</v>
      </c>
      <c r="E339" s="126"/>
    </row>
    <row r="340" spans="1:5" ht="12.75">
      <c r="A340" s="133" t="s">
        <v>280</v>
      </c>
      <c r="B340" s="124"/>
      <c r="C340" s="134">
        <v>467</v>
      </c>
      <c r="E340" s="126"/>
    </row>
    <row r="341" spans="1:5" ht="12.75">
      <c r="A341" s="124" t="s">
        <v>273</v>
      </c>
      <c r="B341" s="124"/>
      <c r="C341" s="131">
        <f>SUM(C334:C340)</f>
        <v>3361</v>
      </c>
      <c r="E341" s="126"/>
    </row>
    <row r="342" spans="1:5" ht="12.75">
      <c r="A342" s="124"/>
      <c r="B342" s="124"/>
      <c r="C342" s="124"/>
      <c r="E342" s="126"/>
    </row>
    <row r="343" spans="1:5" ht="12.75">
      <c r="A343" s="128" t="s">
        <v>281</v>
      </c>
      <c r="B343" s="124"/>
      <c r="C343" s="124"/>
      <c r="E343" s="126"/>
    </row>
    <row r="344" spans="1:5" ht="12.75">
      <c r="A344" s="124"/>
      <c r="B344" s="124"/>
      <c r="C344" s="127" t="s">
        <v>282</v>
      </c>
      <c r="E344" s="126"/>
    </row>
    <row r="345" spans="1:5" ht="12.75">
      <c r="A345" s="124"/>
      <c r="B345" s="124"/>
      <c r="C345" s="132"/>
      <c r="E345" s="126"/>
    </row>
    <row r="346" spans="1:5" ht="12.75">
      <c r="A346" s="128" t="s">
        <v>277</v>
      </c>
      <c r="B346" s="124"/>
      <c r="C346" s="129"/>
      <c r="E346" s="126"/>
    </row>
    <row r="347" spans="1:5" ht="12.75">
      <c r="A347" s="128" t="s">
        <v>283</v>
      </c>
      <c r="B347" s="124"/>
      <c r="C347" s="129">
        <v>36</v>
      </c>
      <c r="E347" s="126"/>
    </row>
    <row r="348" spans="1:5" ht="12.75">
      <c r="A348" s="128" t="s">
        <v>284</v>
      </c>
      <c r="B348" s="124"/>
      <c r="C348" s="129">
        <v>413</v>
      </c>
      <c r="E348" s="126"/>
    </row>
    <row r="349" spans="1:5" ht="12.75">
      <c r="A349" s="128" t="s">
        <v>285</v>
      </c>
      <c r="B349" s="124"/>
      <c r="C349" s="129">
        <v>485</v>
      </c>
      <c r="E349" s="126"/>
    </row>
    <row r="350" spans="1:5" ht="12.75">
      <c r="A350" s="128" t="s">
        <v>271</v>
      </c>
      <c r="B350" s="124"/>
      <c r="C350" s="129">
        <v>19</v>
      </c>
      <c r="E350" s="126"/>
    </row>
    <row r="351" spans="1:5" ht="12.75">
      <c r="A351" s="128" t="s">
        <v>268</v>
      </c>
      <c r="B351" s="124"/>
      <c r="C351" s="129">
        <v>14</v>
      </c>
      <c r="E351" s="126"/>
    </row>
    <row r="352" spans="1:5" ht="12.75">
      <c r="A352" s="128" t="s">
        <v>286</v>
      </c>
      <c r="B352" s="124"/>
      <c r="C352" s="130">
        <v>96</v>
      </c>
      <c r="E352" s="126"/>
    </row>
    <row r="353" spans="1:5" ht="12.75">
      <c r="A353" s="124" t="s">
        <v>273</v>
      </c>
      <c r="B353" s="124"/>
      <c r="C353" s="131">
        <f>SUM(C346:C352)</f>
        <v>1063</v>
      </c>
      <c r="E353" s="126"/>
    </row>
    <row r="354" spans="1:5" ht="12.75">
      <c r="A354" s="56"/>
      <c r="B354" s="122"/>
      <c r="C354" s="122"/>
      <c r="D354" s="122"/>
      <c r="E354" s="122"/>
    </row>
    <row r="355" spans="1:5" ht="12.75">
      <c r="A355" s="56"/>
      <c r="B355" s="122"/>
      <c r="C355" s="122"/>
      <c r="D355" s="122"/>
      <c r="E355" s="122"/>
    </row>
    <row r="356" spans="1:5" ht="12.75">
      <c r="A356" s="56"/>
      <c r="B356" s="122"/>
      <c r="C356" s="122"/>
      <c r="D356" s="122"/>
      <c r="E356" s="122"/>
    </row>
    <row r="357" spans="1:5" ht="12.75">
      <c r="A357" s="56"/>
      <c r="B357" s="122"/>
      <c r="C357" s="122"/>
      <c r="D357" s="122"/>
      <c r="E357" s="122"/>
    </row>
    <row r="358" spans="1:5" ht="12.75">
      <c r="A358" s="56"/>
      <c r="B358" s="122"/>
      <c r="C358" s="122"/>
      <c r="D358" s="122"/>
      <c r="E358" s="122"/>
    </row>
    <row r="359" spans="1:5" ht="12.75">
      <c r="A359" s="135" t="s">
        <v>287</v>
      </c>
      <c r="B359" s="122"/>
      <c r="C359" s="122"/>
      <c r="D359" s="122"/>
      <c r="E359" s="122"/>
    </row>
    <row r="360" spans="1:5" ht="36.75" customHeight="1">
      <c r="A360" s="181" t="s">
        <v>288</v>
      </c>
      <c r="B360" s="182"/>
      <c r="C360" s="182"/>
      <c r="D360" s="182"/>
      <c r="E360" s="182"/>
    </row>
    <row r="361" spans="1:5" ht="12.75">
      <c r="A361" s="56"/>
      <c r="B361" s="122"/>
      <c r="C361" s="122"/>
      <c r="D361" s="122"/>
      <c r="E361" s="122"/>
    </row>
    <row r="362" spans="1:5" ht="26.25" customHeight="1">
      <c r="A362" s="183" t="s">
        <v>289</v>
      </c>
      <c r="B362" s="183"/>
      <c r="C362" s="183"/>
      <c r="D362" s="183"/>
      <c r="E362" s="183"/>
    </row>
    <row r="363" spans="1:5" ht="12.75">
      <c r="A363" s="56"/>
      <c r="B363" s="122"/>
      <c r="C363" s="122"/>
      <c r="D363" s="122"/>
      <c r="E363" s="122"/>
    </row>
    <row r="364" spans="1:5" ht="63.75" customHeight="1">
      <c r="A364" s="184" t="s">
        <v>290</v>
      </c>
      <c r="B364" s="184"/>
      <c r="C364" s="184"/>
      <c r="D364" s="184"/>
      <c r="E364" s="184"/>
    </row>
    <row r="365" spans="1:5" ht="12.75">
      <c r="A365" s="56"/>
      <c r="B365" s="122"/>
      <c r="C365" s="122"/>
      <c r="D365" s="122"/>
      <c r="E365" s="122"/>
    </row>
    <row r="366" spans="1:5" ht="12.75">
      <c r="A366" s="135" t="s">
        <v>291</v>
      </c>
      <c r="B366" s="122"/>
      <c r="C366" s="122"/>
      <c r="D366" s="122"/>
      <c r="E366" s="122"/>
    </row>
    <row r="367" spans="1:5" ht="12.75">
      <c r="A367" s="56"/>
      <c r="B367" s="122"/>
      <c r="C367" s="122"/>
      <c r="D367" s="122"/>
      <c r="E367" s="122"/>
    </row>
    <row r="368" spans="1:5" ht="62.25" customHeight="1">
      <c r="A368" s="185" t="s">
        <v>292</v>
      </c>
      <c r="B368" s="185"/>
      <c r="C368" s="185"/>
      <c r="D368" s="185"/>
      <c r="E368" s="185"/>
    </row>
    <row r="369" spans="1:5" ht="12.75">
      <c r="A369" s="56"/>
      <c r="B369" s="122"/>
      <c r="C369" s="122"/>
      <c r="D369" s="122"/>
      <c r="E369" s="122"/>
    </row>
    <row r="370" spans="1:5" ht="22.5" customHeight="1">
      <c r="A370" s="186" t="s">
        <v>293</v>
      </c>
      <c r="B370" s="187"/>
      <c r="C370" s="187"/>
      <c r="D370" s="187"/>
      <c r="E370" s="187"/>
    </row>
    <row r="371" spans="1:5" ht="12.75">
      <c r="A371" s="56"/>
      <c r="B371" s="122"/>
      <c r="C371" s="122"/>
      <c r="D371" s="122"/>
      <c r="E371" s="122"/>
    </row>
    <row r="372" spans="1:5" ht="12.75">
      <c r="A372" s="183" t="s">
        <v>294</v>
      </c>
      <c r="B372" s="183"/>
      <c r="C372" s="183"/>
      <c r="D372" s="183"/>
      <c r="E372" s="183"/>
    </row>
    <row r="373" spans="1:5" ht="12.75">
      <c r="A373" s="56"/>
      <c r="B373" s="122"/>
      <c r="C373" s="122"/>
      <c r="D373" s="122"/>
      <c r="E373" s="122"/>
    </row>
    <row r="374" spans="1:5" ht="12.75">
      <c r="A374" s="183" t="s">
        <v>329</v>
      </c>
      <c r="B374" s="183"/>
      <c r="C374" s="183"/>
      <c r="D374" s="183"/>
      <c r="E374" s="183"/>
    </row>
    <row r="375" spans="1:5" ht="12.75">
      <c r="A375" s="56"/>
      <c r="B375" s="122"/>
      <c r="C375" s="122"/>
      <c r="D375" s="122"/>
      <c r="E375" s="122"/>
    </row>
    <row r="376" spans="1:5" ht="27" customHeight="1">
      <c r="A376" s="183" t="s">
        <v>295</v>
      </c>
      <c r="B376" s="183"/>
      <c r="C376" s="183"/>
      <c r="D376" s="183"/>
      <c r="E376" s="183"/>
    </row>
    <row r="377" spans="1:5" ht="12.75">
      <c r="A377" s="56"/>
      <c r="B377" s="122"/>
      <c r="C377" s="122"/>
      <c r="D377" s="122"/>
      <c r="E377" s="122"/>
    </row>
    <row r="378" spans="1:5" ht="12.75">
      <c r="A378" s="136" t="s">
        <v>321</v>
      </c>
      <c r="B378" s="188" t="s">
        <v>296</v>
      </c>
      <c r="C378" s="189"/>
      <c r="D378" s="188" t="s">
        <v>297</v>
      </c>
      <c r="E378" s="189"/>
    </row>
    <row r="379" spans="1:5" ht="12.75">
      <c r="A379" s="137"/>
      <c r="B379" s="138" t="s">
        <v>298</v>
      </c>
      <c r="C379" s="139" t="s">
        <v>299</v>
      </c>
      <c r="D379" s="138" t="s">
        <v>298</v>
      </c>
      <c r="E379" s="139" t="s">
        <v>299</v>
      </c>
    </row>
    <row r="380" spans="1:5" ht="12.75">
      <c r="A380" s="137" t="s">
        <v>300</v>
      </c>
      <c r="B380" s="140">
        <v>83.25</v>
      </c>
      <c r="C380" s="141">
        <v>4295522</v>
      </c>
      <c r="D380" s="140">
        <v>83.25</v>
      </c>
      <c r="E380" s="141">
        <v>4295522</v>
      </c>
    </row>
    <row r="381" spans="1:5" ht="12.75">
      <c r="A381" s="137" t="s">
        <v>301</v>
      </c>
      <c r="B381" s="142">
        <v>5.16</v>
      </c>
      <c r="C381" s="143">
        <v>265999</v>
      </c>
      <c r="D381" s="142">
        <v>5.16</v>
      </c>
      <c r="E381" s="143">
        <v>265999</v>
      </c>
    </row>
    <row r="382" spans="1:5" ht="12.75">
      <c r="A382" s="137" t="s">
        <v>302</v>
      </c>
      <c r="B382" s="144">
        <v>5.34</v>
      </c>
      <c r="C382" s="145">
        <v>275315</v>
      </c>
      <c r="D382" s="144">
        <v>5.34</v>
      </c>
      <c r="E382" s="145">
        <v>275315</v>
      </c>
    </row>
    <row r="383" spans="1:5" ht="12.75">
      <c r="A383" s="137" t="s">
        <v>303</v>
      </c>
      <c r="B383" s="146">
        <v>6.25</v>
      </c>
      <c r="C383" s="147">
        <v>323164</v>
      </c>
      <c r="D383" s="146">
        <v>6.25</v>
      </c>
      <c r="E383" s="147">
        <v>323164</v>
      </c>
    </row>
    <row r="384" spans="1:5" ht="12.75">
      <c r="A384" s="137"/>
      <c r="B384" s="148">
        <f>SUM(B380:B383)</f>
        <v>100</v>
      </c>
      <c r="C384" s="147">
        <f>SUM(C380:C383)</f>
        <v>5160000</v>
      </c>
      <c r="D384" s="149">
        <f>SUM(D380:D383)</f>
        <v>100</v>
      </c>
      <c r="E384" s="150">
        <v>5160000</v>
      </c>
    </row>
    <row r="385" spans="1:5" ht="12.75">
      <c r="A385" s="56"/>
      <c r="B385" s="122"/>
      <c r="C385" s="122"/>
      <c r="D385" s="122"/>
      <c r="E385" s="122"/>
    </row>
    <row r="386" spans="1:5" ht="12.75">
      <c r="A386" s="56"/>
      <c r="B386" s="122"/>
      <c r="C386" s="122"/>
      <c r="D386" s="122"/>
      <c r="E386" s="122"/>
    </row>
    <row r="387" spans="1:5" ht="12.75">
      <c r="A387" s="183" t="s">
        <v>322</v>
      </c>
      <c r="B387" s="183"/>
      <c r="C387" s="183"/>
      <c r="D387" s="183"/>
      <c r="E387" s="183"/>
    </row>
    <row r="388" spans="1:5" ht="12.75">
      <c r="A388" s="56"/>
      <c r="B388" s="122"/>
      <c r="C388" s="122"/>
      <c r="D388" s="122"/>
      <c r="E388" s="122"/>
    </row>
    <row r="389" spans="1:5" ht="24.75" customHeight="1">
      <c r="A389" s="183" t="s">
        <v>323</v>
      </c>
      <c r="B389" s="183"/>
      <c r="C389" s="183"/>
      <c r="D389" s="183"/>
      <c r="E389" s="183"/>
    </row>
    <row r="390" spans="1:5" ht="12.75">
      <c r="A390" s="56"/>
      <c r="B390" s="122"/>
      <c r="C390" s="122"/>
      <c r="D390" s="122"/>
      <c r="E390" s="122"/>
    </row>
    <row r="391" spans="1:5" ht="12.75">
      <c r="A391" s="183" t="s">
        <v>324</v>
      </c>
      <c r="B391" s="183"/>
      <c r="C391" s="183"/>
      <c r="D391" s="183"/>
      <c r="E391" s="183"/>
    </row>
    <row r="392" spans="1:5" ht="54.75" customHeight="1">
      <c r="A392" s="187"/>
      <c r="B392" s="187"/>
      <c r="C392" s="187"/>
      <c r="D392" s="187"/>
      <c r="E392" s="187"/>
    </row>
    <row r="393" spans="1:5" ht="12.75">
      <c r="A393" s="56"/>
      <c r="B393" s="122"/>
      <c r="C393" s="122"/>
      <c r="D393" s="122"/>
      <c r="E393" s="122"/>
    </row>
    <row r="394" spans="1:5" ht="12.75">
      <c r="A394" s="56"/>
      <c r="B394" s="122"/>
      <c r="C394" s="122"/>
      <c r="D394" s="122"/>
      <c r="E394" s="122"/>
    </row>
    <row r="395" spans="1:5" ht="24.75" customHeight="1">
      <c r="A395" s="183" t="s">
        <v>325</v>
      </c>
      <c r="B395" s="183"/>
      <c r="C395" s="183"/>
      <c r="D395" s="183"/>
      <c r="E395" s="183"/>
    </row>
    <row r="396" spans="1:5" ht="12.75">
      <c r="A396" s="56"/>
      <c r="B396" s="122"/>
      <c r="C396" s="122"/>
      <c r="D396" s="122"/>
      <c r="E396" s="122"/>
    </row>
    <row r="397" spans="1:5" ht="12.75">
      <c r="A397" s="56" t="s">
        <v>326</v>
      </c>
      <c r="B397" s="122"/>
      <c r="C397" s="122"/>
      <c r="D397" s="122"/>
      <c r="E397" s="122"/>
    </row>
    <row r="398" spans="1:5" ht="12.75">
      <c r="A398" s="56"/>
      <c r="B398" s="122"/>
      <c r="C398" s="122"/>
      <c r="D398" s="122"/>
      <c r="E398" s="122"/>
    </row>
    <row r="399" spans="1:5" ht="24.75" customHeight="1">
      <c r="A399" s="183" t="s">
        <v>304</v>
      </c>
      <c r="B399" s="183"/>
      <c r="C399" s="183"/>
      <c r="D399" s="183"/>
      <c r="E399" s="183"/>
    </row>
    <row r="400" spans="1:5" ht="12.75">
      <c r="A400" s="190"/>
      <c r="B400" s="190"/>
      <c r="C400" s="190"/>
      <c r="D400" s="190"/>
      <c r="E400" s="190"/>
    </row>
    <row r="401" spans="1:5" ht="12.75">
      <c r="A401" s="190"/>
      <c r="B401" s="190"/>
      <c r="C401" s="190"/>
      <c r="D401" s="190"/>
      <c r="E401" s="190"/>
    </row>
    <row r="402" spans="1:5" ht="12.75">
      <c r="A402" s="151"/>
      <c r="B402" s="151"/>
      <c r="C402" s="151"/>
      <c r="D402" s="151"/>
      <c r="E402" s="151"/>
    </row>
    <row r="403" spans="1:5" ht="12.75">
      <c r="A403" s="151"/>
      <c r="B403" s="151"/>
      <c r="C403" s="151"/>
      <c r="D403" s="151"/>
      <c r="E403" s="151"/>
    </row>
    <row r="404" spans="1:5" ht="12.75">
      <c r="A404" s="152" t="s">
        <v>305</v>
      </c>
      <c r="B404" s="126"/>
      <c r="C404" s="153"/>
      <c r="D404" s="151"/>
      <c r="E404" s="151"/>
    </row>
    <row r="405" spans="1:5" ht="12.75">
      <c r="A405" s="152"/>
      <c r="B405" s="126"/>
      <c r="C405" s="153"/>
      <c r="D405" s="151"/>
      <c r="E405" s="151"/>
    </row>
    <row r="406" spans="1:5" ht="12.75">
      <c r="A406" s="154"/>
      <c r="B406" s="155"/>
      <c r="C406" s="156" t="s">
        <v>306</v>
      </c>
      <c r="D406" s="151"/>
      <c r="E406" s="151"/>
    </row>
    <row r="407" spans="1:5" ht="12.75">
      <c r="A407" s="157">
        <v>37072</v>
      </c>
      <c r="B407" s="63" t="s">
        <v>307</v>
      </c>
      <c r="C407" s="158">
        <v>3.3783</v>
      </c>
      <c r="D407" s="151"/>
      <c r="E407" s="151"/>
    </row>
    <row r="408" spans="1:5" ht="12.75">
      <c r="A408" s="157">
        <v>37103</v>
      </c>
      <c r="B408" s="63" t="s">
        <v>307</v>
      </c>
      <c r="C408" s="158">
        <v>3.711</v>
      </c>
      <c r="D408" s="151"/>
      <c r="E408" s="151"/>
    </row>
    <row r="409" spans="1:5" ht="12.75">
      <c r="A409" s="157">
        <v>37134</v>
      </c>
      <c r="B409" s="63" t="s">
        <v>307</v>
      </c>
      <c r="C409" s="158">
        <v>3.8843</v>
      </c>
      <c r="D409" s="151"/>
      <c r="E409" s="151"/>
    </row>
    <row r="410" spans="1:5" ht="12.75">
      <c r="A410" s="157">
        <v>37164</v>
      </c>
      <c r="B410" s="63" t="s">
        <v>307</v>
      </c>
      <c r="C410" s="158">
        <v>3.881</v>
      </c>
      <c r="D410" s="151"/>
      <c r="E410" s="151"/>
    </row>
    <row r="411" spans="1:5" ht="12.75">
      <c r="A411" s="157">
        <v>37195</v>
      </c>
      <c r="B411" s="63" t="s">
        <v>307</v>
      </c>
      <c r="C411" s="158">
        <v>3.7069</v>
      </c>
      <c r="D411" s="151"/>
      <c r="E411" s="151"/>
    </row>
    <row r="412" spans="1:5" ht="12.75">
      <c r="A412" s="157">
        <v>37225</v>
      </c>
      <c r="B412" s="63" t="s">
        <v>307</v>
      </c>
      <c r="C412" s="158">
        <v>3.6223</v>
      </c>
      <c r="D412" s="151"/>
      <c r="E412" s="151"/>
    </row>
    <row r="413" spans="1:5" ht="12.75">
      <c r="A413" s="157">
        <v>37256</v>
      </c>
      <c r="B413" s="63" t="s">
        <v>307</v>
      </c>
      <c r="C413" s="158">
        <v>3.5219</v>
      </c>
      <c r="D413" s="151"/>
      <c r="E413" s="151"/>
    </row>
    <row r="414" spans="1:3" ht="12.75">
      <c r="A414" s="157">
        <v>37287</v>
      </c>
      <c r="B414" s="63" t="s">
        <v>307</v>
      </c>
      <c r="C414" s="159">
        <v>3.5929</v>
      </c>
    </row>
    <row r="415" spans="1:5" ht="12.75">
      <c r="A415" s="157">
        <v>37315</v>
      </c>
      <c r="B415" s="63" t="s">
        <v>307</v>
      </c>
      <c r="C415" s="159">
        <v>3.641</v>
      </c>
      <c r="D415" s="151"/>
      <c r="E415" s="151"/>
    </row>
    <row r="416" spans="1:5" ht="12.75">
      <c r="A416" s="157">
        <v>37346</v>
      </c>
      <c r="B416" s="63" t="s">
        <v>307</v>
      </c>
      <c r="C416" s="159">
        <v>3.6036</v>
      </c>
      <c r="D416" s="151"/>
      <c r="E416" s="151"/>
    </row>
    <row r="417" spans="1:5" ht="12.75">
      <c r="A417" s="157">
        <v>37376</v>
      </c>
      <c r="B417" s="63" t="s">
        <v>307</v>
      </c>
      <c r="C417" s="159">
        <v>3.591</v>
      </c>
      <c r="D417" s="151"/>
      <c r="E417" s="151"/>
    </row>
    <row r="418" spans="1:5" ht="12.75">
      <c r="A418" s="157">
        <v>37407</v>
      </c>
      <c r="B418" s="63" t="s">
        <v>307</v>
      </c>
      <c r="C418" s="159">
        <v>3.7782</v>
      </c>
      <c r="D418" s="151"/>
      <c r="E418" s="151"/>
    </row>
    <row r="419" spans="1:5" ht="12.75">
      <c r="A419" s="157">
        <v>37437</v>
      </c>
      <c r="B419" s="63" t="s">
        <v>307</v>
      </c>
      <c r="C419" s="159">
        <v>4.0091</v>
      </c>
      <c r="D419" s="151"/>
      <c r="E419" s="151"/>
    </row>
    <row r="420" spans="1:5" ht="12.75">
      <c r="A420" s="157"/>
      <c r="B420" s="63"/>
      <c r="C420" s="160"/>
      <c r="D420" s="151"/>
      <c r="E420" s="151"/>
    </row>
    <row r="421" spans="1:5" ht="12.75">
      <c r="A421" s="161" t="s">
        <v>308</v>
      </c>
      <c r="B421" s="126"/>
      <c r="C421" s="162">
        <f>C419</f>
        <v>4.0091</v>
      </c>
      <c r="D421" s="151"/>
      <c r="E421" s="151"/>
    </row>
    <row r="422" spans="1:5" ht="12.75">
      <c r="A422" s="161" t="s">
        <v>309</v>
      </c>
      <c r="B422" s="126"/>
      <c r="C422" s="163">
        <f>SUM(C407:C419)/13</f>
        <v>3.68626923076923</v>
      </c>
      <c r="D422" s="151"/>
      <c r="E422" s="151"/>
    </row>
    <row r="423" spans="1:5" ht="12.75">
      <c r="A423" s="161"/>
      <c r="B423" s="126"/>
      <c r="C423" s="162"/>
      <c r="D423" s="151"/>
      <c r="E423" s="151"/>
    </row>
    <row r="424" spans="1:5" ht="12.75">
      <c r="A424" s="151"/>
      <c r="B424" s="151"/>
      <c r="C424" s="151"/>
      <c r="D424" s="151"/>
      <c r="E424" s="151"/>
    </row>
    <row r="425" spans="1:5" ht="12.75">
      <c r="A425" s="56"/>
      <c r="B425" s="80"/>
      <c r="C425" s="122"/>
      <c r="D425" s="80"/>
      <c r="E425" s="122"/>
    </row>
    <row r="426" spans="1:5" ht="12.75">
      <c r="A426" s="56"/>
      <c r="B426" s="80"/>
      <c r="C426" s="122"/>
      <c r="D426" s="80"/>
      <c r="E426" s="122"/>
    </row>
    <row r="427" spans="1:5" ht="12.75">
      <c r="A427" s="164" t="s">
        <v>310</v>
      </c>
      <c r="B427" s="165"/>
      <c r="C427" s="166" t="s">
        <v>311</v>
      </c>
      <c r="D427" s="167"/>
      <c r="E427" s="19"/>
    </row>
    <row r="428" spans="1:5" ht="12.75">
      <c r="A428" s="164" t="s">
        <v>312</v>
      </c>
      <c r="B428" s="165"/>
      <c r="C428" s="168" t="s">
        <v>313</v>
      </c>
      <c r="D428" s="169"/>
      <c r="E428" s="170"/>
    </row>
    <row r="429" spans="1:5" ht="12.75">
      <c r="A429" s="5"/>
      <c r="B429" s="17"/>
      <c r="C429" s="171"/>
      <c r="D429" s="172"/>
      <c r="E429" s="170"/>
    </row>
    <row r="430" spans="1:5" ht="12.75">
      <c r="A430" s="5" t="s">
        <v>327</v>
      </c>
      <c r="B430" s="180" t="s">
        <v>328</v>
      </c>
      <c r="C430" s="171"/>
      <c r="D430" s="172"/>
      <c r="E430" s="170"/>
    </row>
    <row r="431" spans="1:5" ht="12.75">
      <c r="A431" s="5"/>
      <c r="B431" s="17"/>
      <c r="C431" s="171"/>
      <c r="D431" s="172"/>
      <c r="E431" s="170"/>
    </row>
    <row r="432" spans="1:5" ht="12.75">
      <c r="A432" s="5"/>
      <c r="B432" s="17"/>
      <c r="C432" s="171"/>
      <c r="D432" s="172"/>
      <c r="E432" s="170"/>
    </row>
    <row r="433" spans="1:5" ht="12.75">
      <c r="A433" s="173" t="s">
        <v>314</v>
      </c>
      <c r="B433" s="165"/>
      <c r="C433" s="173" t="s">
        <v>314</v>
      </c>
      <c r="D433" s="169"/>
      <c r="E433" s="172"/>
    </row>
    <row r="434" spans="1:5" ht="12.75">
      <c r="A434" s="56"/>
      <c r="B434" s="80"/>
      <c r="C434" s="122"/>
      <c r="D434" s="80"/>
      <c r="E434" s="122"/>
    </row>
    <row r="436" spans="1:5" ht="12.75">
      <c r="A436" s="56"/>
      <c r="B436" s="80"/>
      <c r="C436" s="82"/>
      <c r="D436" s="80"/>
      <c r="E436" s="82"/>
    </row>
    <row r="437" spans="1:5" ht="12.75">
      <c r="A437" s="56"/>
      <c r="B437" s="122"/>
      <c r="C437" s="122"/>
      <c r="D437" s="122"/>
      <c r="E437" s="122"/>
    </row>
    <row r="438" spans="1:5" ht="12.75">
      <c r="A438" s="56"/>
      <c r="B438" s="122"/>
      <c r="C438" s="122"/>
      <c r="D438" s="122"/>
      <c r="E438" s="122"/>
    </row>
    <row r="439" spans="1:5" ht="12.75">
      <c r="A439" s="56"/>
      <c r="B439" s="80"/>
      <c r="C439" s="122"/>
      <c r="D439" s="80"/>
      <c r="E439" s="122"/>
    </row>
    <row r="440" spans="1:5" ht="12.75">
      <c r="A440" s="56"/>
      <c r="B440" s="80"/>
      <c r="C440" s="122"/>
      <c r="D440" s="80"/>
      <c r="E440" s="122"/>
    </row>
    <row r="441" spans="1:5" ht="12.75">
      <c r="A441" s="56"/>
      <c r="B441" s="80"/>
      <c r="C441" s="122"/>
      <c r="D441" s="80"/>
      <c r="E441" s="122"/>
    </row>
    <row r="442" spans="1:5" ht="12.75">
      <c r="A442" s="56"/>
      <c r="B442" s="80"/>
      <c r="C442" s="122"/>
      <c r="D442" s="80"/>
      <c r="E442" s="122"/>
    </row>
    <row r="443" spans="1:5" ht="12.75">
      <c r="A443" s="5"/>
      <c r="B443" s="17"/>
      <c r="C443" s="175"/>
      <c r="D443" s="19"/>
      <c r="E443" s="19"/>
    </row>
    <row r="444" spans="1:5" ht="12.75">
      <c r="A444" s="5"/>
      <c r="B444" s="17"/>
      <c r="C444" s="176"/>
      <c r="D444" s="172"/>
      <c r="E444" s="170"/>
    </row>
    <row r="445" spans="1:5" ht="12.75">
      <c r="A445" s="5"/>
      <c r="B445" s="17"/>
      <c r="C445" s="171"/>
      <c r="D445" s="172"/>
      <c r="E445" s="170"/>
    </row>
    <row r="446" spans="1:5" ht="12.75">
      <c r="A446" s="5"/>
      <c r="B446" s="17"/>
      <c r="C446" s="171"/>
      <c r="D446" s="172"/>
      <c r="E446" s="170"/>
    </row>
    <row r="447" spans="1:5" ht="12.75">
      <c r="A447" s="5"/>
      <c r="B447" s="17"/>
      <c r="C447" s="171"/>
      <c r="D447" s="172"/>
      <c r="E447" s="170"/>
    </row>
    <row r="448" spans="1:5" ht="12.75">
      <c r="A448" s="5"/>
      <c r="B448" s="17"/>
      <c r="C448" s="171"/>
      <c r="D448" s="172"/>
      <c r="E448" s="170"/>
    </row>
    <row r="449" spans="1:5" ht="12.75">
      <c r="A449" s="5"/>
      <c r="B449" s="17"/>
      <c r="C449" s="177"/>
      <c r="D449" s="172"/>
      <c r="E449" s="172"/>
    </row>
    <row r="450" spans="1:5" ht="12.75">
      <c r="A450" s="56"/>
      <c r="B450" s="80"/>
      <c r="C450" s="122"/>
      <c r="D450" s="80"/>
      <c r="E450" s="122"/>
    </row>
  </sheetData>
  <mergeCells count="17">
    <mergeCell ref="A401:E401"/>
    <mergeCell ref="A391:E392"/>
    <mergeCell ref="A395:E395"/>
    <mergeCell ref="A399:E399"/>
    <mergeCell ref="A400:E400"/>
    <mergeCell ref="B378:C378"/>
    <mergeCell ref="D378:E378"/>
    <mergeCell ref="A387:E387"/>
    <mergeCell ref="A389:E389"/>
    <mergeCell ref="A370:E370"/>
    <mergeCell ref="A372:E372"/>
    <mergeCell ref="A374:E374"/>
    <mergeCell ref="A376:E376"/>
    <mergeCell ref="A360:E360"/>
    <mergeCell ref="A362:E362"/>
    <mergeCell ref="A364:E364"/>
    <mergeCell ref="A368:E368"/>
  </mergeCells>
  <printOptions/>
  <pageMargins left="0.75" right="0.75" top="1" bottom="1" header="0.5" footer="0.5"/>
  <pageSetup horizontalDpi="300" verticalDpi="300" orientation="portrait" paperSize="9" scale="75"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Zakłady Płyt Wiórowych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T_Hryciuk</dc:creator>
  <cp:keywords/>
  <dc:description/>
  <cp:lastModifiedBy>W_Kalinowski</cp:lastModifiedBy>
  <cp:lastPrinted>2002-08-05T08:50:33Z</cp:lastPrinted>
  <dcterms:created xsi:type="dcterms:W3CDTF">2002-07-24T13:08:55Z</dcterms:created>
  <dcterms:modified xsi:type="dcterms:W3CDTF">2002-08-05T08:55:03Z</dcterms:modified>
  <cp:category/>
  <cp:version/>
  <cp:contentType/>
  <cp:contentStatus/>
</cp:coreProperties>
</file>