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90" windowHeight="81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<sst xmlns="http://schemas.openxmlformats.org/spreadsheetml/2006/main" count="30" uniqueCount="30">
  <si>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Polbank</t>
  </si>
  <si>
    <t>PKO BP</t>
  </si>
  <si>
    <t>Bank Pekao</t>
  </si>
  <si>
    <t>Nordea</t>
  </si>
  <si>
    <t>Lukas Bank</t>
  </si>
  <si>
    <t>ING Bank</t>
  </si>
  <si>
    <t>DnB Nord</t>
  </si>
  <si>
    <t>Fortis Bank</t>
  </si>
  <si>
    <t>Bank BGŻ</t>
  </si>
  <si>
    <t>XI 2008</t>
  </si>
  <si>
    <t>II 2009</t>
  </si>
  <si>
    <t>średnia</t>
  </si>
  <si>
    <t>ZAŁOŻENIA SYMULACJI:</t>
  </si>
  <si>
    <t>XI 2008 - 6,84%</t>
  </si>
  <si>
    <t>II 2009 - 4,74%</t>
  </si>
  <si>
    <t>stopa ref.</t>
  </si>
  <si>
    <t>II 2009 - 4,25%</t>
  </si>
  <si>
    <t>(różnica -2,1 pp)</t>
  </si>
  <si>
    <t>(różnica -1,5 pp)</t>
  </si>
  <si>
    <t>średnia (bez max i min)</t>
  </si>
  <si>
    <t>bank</t>
  </si>
  <si>
    <t>Invest-Bank</t>
  </si>
  <si>
    <t>XI 2008 - 6,00%</t>
  </si>
  <si>
    <t>małżeństwo 2+1 o łącznych dochodach</t>
  </si>
  <si>
    <t>6000 zł netto (8420 zł brutto)</t>
  </si>
  <si>
    <t>źródło: Open Finance</t>
  </si>
  <si>
    <t>WIBOR 3M:</t>
  </si>
  <si>
    <t>NBP:</t>
  </si>
  <si>
    <t>zmiana wart.</t>
  </si>
  <si>
    <t>zmiana proc.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</si>
</sst>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9"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20" borderId="10" xfId="0" applyFill="1" applyBorder="1" applyAlignment="1">
      <alignment/>
    </xf>
    <xf numFmtId="164" fontId="0" fillId="20" borderId="10" xfId="0" applyNumberFormat="1" applyFill="1" applyBorder="1" applyAlignment="1">
      <alignment horizontal="center"/>
    </xf>
    <xf numFmtId="10" fontId="0" fillId="20" borderId="10" xfId="0" applyNumberFormat="1" applyFill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0" fontId="15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0" fontId="13" fillId="0" borderId="0" xfId="0" applyNumberFormat="1" applyFont="1" applyBorder="1" applyAlignment="1">
      <alignment horizontal="left"/>
    </xf>
    <xf numFmtId="10" fontId="13" fillId="0" borderId="11" xfId="0" applyNumberFormat="1" applyFont="1" applyBorder="1" applyAlignment="1">
      <alignment horizontal="left"/>
    </xf>
    <xf numFmtId="164" fontId="13" fillId="0" borderId="12" xfId="0" applyNumberFormat="1" applyFont="1" applyBorder="1" applyAlignment="1">
      <alignment horizontal="left"/>
    </xf>
    <xf numFmtId="10" fontId="0" fillId="0" borderId="13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0" fontId="0" fillId="0" borderId="15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0" fontId="0" fillId="0" borderId="17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5" sqref="E5"/>
    </sheetView>
  </sheetViews>
  <sheetFormatPr defaultColWidth="8.796875" defaultRowHeight="14.25"/>
  <cols>
    <col min="1" max="1" width="20.19921875" style="0" customWidth="1"/>
    <col min="2" max="4" width="14.59765625" style="1" customWidth="1"/>
    <col min="5" max="5" width="14.09765625" style="2" customWidth="1"/>
  </cols>
  <sheetData>
    <row r="1" spans="1:7" ht="15">
      <c r="A1" s="3" t="s">
        <v>12</v>
      </c>
      <c r="C1" s="17" t="s">
        <v>26</v>
      </c>
      <c r="D1" s="18" t="s">
        <v>13</v>
      </c>
      <c r="E1" s="16" t="s">
        <v>15</v>
      </c>
      <c r="F1" s="23" t="s">
        <v>22</v>
      </c>
      <c r="G1" s="24"/>
    </row>
    <row r="2" spans="1:7" ht="15">
      <c r="A2" t="s">
        <v>23</v>
      </c>
      <c r="C2" s="19"/>
      <c r="D2" s="20" t="s">
        <v>14</v>
      </c>
      <c r="E2" s="15" t="s">
        <v>27</v>
      </c>
      <c r="F2" s="25" t="s">
        <v>16</v>
      </c>
      <c r="G2" s="26"/>
    </row>
    <row r="3" spans="1:7" ht="14.25">
      <c r="A3" t="s">
        <v>24</v>
      </c>
      <c r="C3" s="21"/>
      <c r="D3" s="22" t="s">
        <v>17</v>
      </c>
      <c r="E3" s="27"/>
      <c r="F3" s="27" t="s">
        <v>18</v>
      </c>
      <c r="G3" s="28"/>
    </row>
    <row r="5" spans="1:5" ht="14.25">
      <c r="A5" s="7" t="s">
        <v>20</v>
      </c>
      <c r="B5" s="8" t="s">
        <v>9</v>
      </c>
      <c r="C5" s="8" t="s">
        <v>10</v>
      </c>
      <c r="D5" s="8" t="s">
        <v>28</v>
      </c>
      <c r="E5" s="9" t="s">
        <v>29</v>
      </c>
    </row>
    <row r="6" spans="1:5" ht="14.25">
      <c r="A6" s="4" t="s">
        <v>21</v>
      </c>
      <c r="B6" s="12">
        <v>241433.95</v>
      </c>
      <c r="C6" s="12">
        <v>253648.67</v>
      </c>
      <c r="D6" s="12">
        <f>C6-B6</f>
        <v>12214.720000000001</v>
      </c>
      <c r="E6" s="11">
        <f>(C6-B6)/B6</f>
        <v>0.050592387690297905</v>
      </c>
    </row>
    <row r="7" spans="1:5" ht="14.25">
      <c r="A7" s="4" t="s">
        <v>6</v>
      </c>
      <c r="B7" s="5">
        <v>296405</v>
      </c>
      <c r="C7" s="5">
        <v>353920</v>
      </c>
      <c r="D7" s="5">
        <f aca="true" t="shared" si="0" ref="D7:D15">C7-B7</f>
        <v>57515</v>
      </c>
      <c r="E7" s="6">
        <f>(C7-B7)/B7</f>
        <v>0.1940419358647796</v>
      </c>
    </row>
    <row r="8" spans="1:5" ht="14.25">
      <c r="A8" s="4" t="s">
        <v>1</v>
      </c>
      <c r="B8" s="5">
        <v>315550</v>
      </c>
      <c r="C8" s="5">
        <v>376883</v>
      </c>
      <c r="D8" s="5">
        <f t="shared" si="0"/>
        <v>61333</v>
      </c>
      <c r="E8" s="6">
        <f aca="true" t="shared" si="1" ref="E8:E15">(C8-B8)/B8</f>
        <v>0.19436856282681034</v>
      </c>
    </row>
    <row r="9" spans="1:5" ht="14.25">
      <c r="A9" s="4" t="s">
        <v>5</v>
      </c>
      <c r="B9" s="5">
        <v>347785</v>
      </c>
      <c r="C9" s="5">
        <v>415418</v>
      </c>
      <c r="D9" s="5">
        <f t="shared" si="0"/>
        <v>67633</v>
      </c>
      <c r="E9" s="6">
        <f t="shared" si="1"/>
        <v>0.19446784651436952</v>
      </c>
    </row>
    <row r="10" spans="1:5" ht="14.25">
      <c r="A10" s="4" t="s">
        <v>4</v>
      </c>
      <c r="B10" s="5">
        <v>353725.01</v>
      </c>
      <c r="C10" s="5">
        <v>423313.79</v>
      </c>
      <c r="D10" s="5">
        <f t="shared" si="0"/>
        <v>69588.77999999997</v>
      </c>
      <c r="E10" s="6">
        <f t="shared" si="1"/>
        <v>0.19673129700385045</v>
      </c>
    </row>
    <row r="11" spans="1:5" ht="14.25">
      <c r="A11" s="4" t="s">
        <v>3</v>
      </c>
      <c r="B11" s="5">
        <v>390718.25</v>
      </c>
      <c r="C11" s="5">
        <v>461290.04</v>
      </c>
      <c r="D11" s="5">
        <f t="shared" si="0"/>
        <v>70571.78999999998</v>
      </c>
      <c r="E11" s="6">
        <f t="shared" si="1"/>
        <v>0.18062066463493828</v>
      </c>
    </row>
    <row r="12" spans="1:5" ht="14.25">
      <c r="A12" s="4" t="s">
        <v>7</v>
      </c>
      <c r="B12" s="5">
        <v>403112.49</v>
      </c>
      <c r="C12" s="14">
        <v>505045.57</v>
      </c>
      <c r="D12" s="13">
        <f t="shared" si="0"/>
        <v>101933.08000000002</v>
      </c>
      <c r="E12" s="10">
        <f t="shared" si="1"/>
        <v>0.2528650997640882</v>
      </c>
    </row>
    <row r="13" spans="1:5" ht="14.25">
      <c r="A13" s="4" t="s">
        <v>0</v>
      </c>
      <c r="B13" s="5">
        <v>406147</v>
      </c>
      <c r="C13" s="5">
        <v>475767</v>
      </c>
      <c r="D13" s="5">
        <f t="shared" si="0"/>
        <v>69620</v>
      </c>
      <c r="E13" s="6">
        <f t="shared" si="1"/>
        <v>0.1714157681824561</v>
      </c>
    </row>
    <row r="14" spans="1:5" ht="14.25">
      <c r="A14" s="4" t="s">
        <v>2</v>
      </c>
      <c r="B14" s="5">
        <v>420932.76</v>
      </c>
      <c r="C14" s="5">
        <v>503743.41</v>
      </c>
      <c r="D14" s="5">
        <f t="shared" si="0"/>
        <v>82810.64999999997</v>
      </c>
      <c r="E14" s="6">
        <f t="shared" si="1"/>
        <v>0.19673130216807067</v>
      </c>
    </row>
    <row r="15" spans="1:5" ht="14.25">
      <c r="A15" s="4" t="s">
        <v>8</v>
      </c>
      <c r="B15" s="13">
        <v>501238.38</v>
      </c>
      <c r="C15" s="13">
        <v>599847.66</v>
      </c>
      <c r="D15" s="5">
        <f t="shared" si="0"/>
        <v>98609.28000000003</v>
      </c>
      <c r="E15" s="6">
        <f t="shared" si="1"/>
        <v>0.19673130377605966</v>
      </c>
    </row>
    <row r="16" spans="1:5" ht="14.25">
      <c r="A16" s="7" t="s">
        <v>11</v>
      </c>
      <c r="B16" s="8">
        <f>AVERAGE(B6:B15)</f>
        <v>367704.784</v>
      </c>
      <c r="C16" s="8">
        <f>AVERAGE(C6:C15)</f>
        <v>436887.714</v>
      </c>
      <c r="D16" s="8">
        <f>AVERAGE(D6:D15)</f>
        <v>69182.93000000001</v>
      </c>
      <c r="E16" s="9">
        <f>AVERAGE(E6:E15)</f>
        <v>0.1828566168425721</v>
      </c>
    </row>
    <row r="17" spans="1:5" ht="14.25">
      <c r="A17" s="7" t="s">
        <v>19</v>
      </c>
      <c r="B17" s="8">
        <f>AVERAGE(B7:B14)</f>
        <v>366796.93875</v>
      </c>
      <c r="C17" s="8">
        <f>AVERAGE(C7:C14)</f>
        <v>439422.60125</v>
      </c>
      <c r="D17" s="8">
        <f>AVERAGE(D7:D11,D13:D15)</f>
        <v>72210.1875</v>
      </c>
      <c r="E17" s="9">
        <f>AVERAGE(E7:E11,E13:E15)</f>
        <v>0.19063858512141685</v>
      </c>
    </row>
    <row r="19" ht="14.25">
      <c r="A19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17: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Krasoń</dc:creator>
  <cp:keywords/>
  <dc:description/>
  <cp:lastModifiedBy>Krzysztof Olszewski</cp:lastModifiedBy>
  <dcterms:created xsi:type="dcterms:W3CDTF">2009-02-05T16:21:13Z</dcterms:created>
  <dcterms:modified xsi:type="dcterms:W3CDTF">2009-02-25T10:28:25Z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